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ncy.Mercedes\Desktop\Evidencias T3\Evidencias T3 Catastro Nacional\"/>
    </mc:Choice>
  </mc:AlternateContent>
  <bookViews>
    <workbookView xWindow="0" yWindow="0" windowWidth="15360" windowHeight="7755"/>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2018'!$A$12:$M$55</definedName>
    <definedName name="_xlnm._FilterDatabase" localSheetId="1" hidden="1">'[1]PRELIMINAR POA'!#REF!</definedName>
    <definedName name="_xlnm._FilterDatabase" hidden="1">'[1]PRELIMINAR POA'!#REF!</definedName>
    <definedName name="_xlnm.Print_Area" localSheetId="0">'Evaluación PT 2018'!$A$1:$M$59</definedName>
    <definedName name="_xlnm.Print_Area">#REF!</definedName>
    <definedName name="MyExchangeRate" localSheetId="0">#REF!</definedName>
    <definedName name="MyExchangeRate">#REF!</definedName>
    <definedName name="OLE_LINK1" localSheetId="0">#REF!</definedName>
    <definedName name="OLE_LINK1">#REF!</definedName>
    <definedName name="_xlnm.Print_Titles" localSheetId="0">'Evaluación PT 2018'!$11:$14</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workbook>
</file>

<file path=xl/calcChain.xml><?xml version="1.0" encoding="utf-8"?>
<calcChain xmlns="http://schemas.openxmlformats.org/spreadsheetml/2006/main">
  <c r="L55" i="9" l="1"/>
  <c r="I9" i="11" l="1"/>
  <c r="I8" i="11"/>
  <c r="I7" i="11"/>
  <c r="I6" i="11"/>
  <c r="H9" i="11"/>
  <c r="H8" i="11"/>
  <c r="H7" i="11"/>
  <c r="H6" i="11"/>
  <c r="G9" i="11"/>
  <c r="G8" i="11"/>
  <c r="G7" i="11"/>
  <c r="G6" i="11"/>
  <c r="F9" i="11"/>
  <c r="F8" i="11"/>
  <c r="F7" i="11"/>
  <c r="E6" i="11"/>
  <c r="I10" i="11" l="1"/>
  <c r="H10" i="11"/>
  <c r="G10" i="11"/>
  <c r="F10" i="11"/>
  <c r="E9" i="11"/>
  <c r="E8" i="11"/>
  <c r="E7" i="11"/>
  <c r="E10" i="11" l="1"/>
  <c r="J10" i="11" s="1"/>
  <c r="I11" i="11" s="1"/>
  <c r="K6" i="11"/>
  <c r="K12" i="11" s="1"/>
  <c r="F11" i="11" l="1"/>
  <c r="E11" i="11" l="1"/>
  <c r="H11" i="11"/>
  <c r="G11" i="11"/>
  <c r="J11" i="11" l="1"/>
</calcChain>
</file>

<file path=xl/sharedStrings.xml><?xml version="1.0" encoding="utf-8"?>
<sst xmlns="http://schemas.openxmlformats.org/spreadsheetml/2006/main" count="249" uniqueCount="186">
  <si>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</si>
  <si>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</si>
  <si>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</si>
  <si>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</si>
  <si>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</si>
  <si>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</si>
  <si>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</si>
  <si>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</si>
  <si>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</si>
  <si>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</si>
  <si>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</si>
  <si>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</si>
  <si>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</si>
  <si>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</si>
  <si>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</si>
  <si>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</si>
  <si>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</si>
  <si>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</si>
  <si>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</si>
  <si>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</si>
  <si>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</si>
  <si>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</si>
  <si>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</si>
  <si>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</si>
  <si>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</si>
  <si>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</si>
  <si>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</si>
  <si>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</si>
  <si>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</si>
  <si>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</si>
  <si>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</si>
  <si>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</si>
  <si>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</si>
  <si>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</si>
  <si>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</si>
  <si>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</si>
  <si>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</si>
  <si>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</si>
  <si>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</si>
  <si>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</si>
  <si>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</si>
  <si>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</si>
  <si>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</si>
  <si>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</si>
  <si>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</si>
  <si>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</si>
  <si>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</si>
  <si>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</si>
  <si>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</si>
  <si>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</si>
  <si>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</si>
  <si>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</si>
  <si>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</si>
  <si>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</si>
  <si>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</si>
  <si>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</si>
  <si>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</si>
  <si>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</si>
  <si>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</si>
  <si>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</si>
  <si>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</si>
  <si>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</si>
  <si>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</si>
  <si>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</si>
  <si>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</si>
  <si>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</si>
  <si>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</si>
  <si>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</si>
  <si>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</si>
  <si>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</si>
  <si>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</si>
  <si>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</si>
  <si>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</si>
  <si>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</si>
  <si>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</si>
  <si>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</si>
  <si>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</si>
  <si>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</si>
  <si>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</si>
  <si>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</si>
  <si>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</si>
  <si>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</si>
  <si>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</si>
  <si>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</si>
  <si>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</si>
  <si>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</si>
  <si>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</si>
  <si>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</si>
  <si>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</si>
  <si>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</si>
  <si>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</si>
  <si>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</si>
  <si>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</si>
  <si>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</si>
  <si>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</si>
  <si>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</si>
  <si>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</si>
  <si>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</si>
  <si>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</si>
  <si>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</si>
  <si>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</si>
  <si>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</si>
  <si>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</si>
  <si>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</si>
  <si>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</si>
  <si>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</si>
  <si>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</si>
  <si>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</si>
  <si>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</si>
  <si>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</si>
  <si>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</si>
  <si>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</si>
  <si>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</si>
  <si>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</si>
  <si>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</si>
  <si>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</si>
  <si>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</si>
  <si>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</si>
  <si>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</si>
  <si>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</si>
  <si>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</si>
  <si>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</si>
  <si>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</si>
  <si>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</si>
  <si>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</si>
  <si>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</si>
  <si>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</si>
  <si>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</si>
  <si>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</si>
  <si>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NO. </t>
  </si>
  <si>
    <t>ACTIVIDADES</t>
  </si>
  <si>
    <t>NIVEL DE CUMPLIMIENTO</t>
  </si>
  <si>
    <t>Referencia</t>
  </si>
  <si>
    <t xml:space="preserve"> CUMPLIDAS</t>
  </si>
  <si>
    <t>PARCIALES</t>
  </si>
  <si>
    <t>PENDIENTES</t>
  </si>
  <si>
    <t>NO CUMPLIDAS</t>
  </si>
  <si>
    <t>1-5</t>
  </si>
  <si>
    <t>6-8</t>
  </si>
  <si>
    <t>9-15</t>
  </si>
  <si>
    <t>16-20</t>
  </si>
  <si>
    <t>TOTALES POR PONDERACIONES</t>
  </si>
  <si>
    <t>TOTAL PORCENTAJES</t>
  </si>
  <si>
    <t>*ESTAS PONDERACIONES CONTEMPLAN LOS LITERALES DE CADA ACTIVIDAD*</t>
  </si>
  <si>
    <t>Penalidad por validación tardía</t>
  </si>
  <si>
    <t>TOTAL PUNTOS ACUMULADOS</t>
  </si>
  <si>
    <t xml:space="preserve">PUNTUACION </t>
  </si>
  <si>
    <t>Direccion general de catastro nacional</t>
  </si>
  <si>
    <t>Nancy Mercedes</t>
  </si>
  <si>
    <t>T1/T2</t>
  </si>
  <si>
    <t>T1/T3</t>
  </si>
  <si>
    <t>T1/T2/T3/T4</t>
  </si>
  <si>
    <t>T2/T3/T4/T1-19</t>
  </si>
  <si>
    <t xml:space="preserve">T2/T4 </t>
  </si>
  <si>
    <t xml:space="preserve">n/a </t>
  </si>
  <si>
    <t>Se aplicaron 156 encuestas que incluyo 14 preguntas a los empleados del Catastro Nacional. El nivel de avance de esta actividad es de un 50% para este primer trimestre.</t>
  </si>
  <si>
    <t>Buzón en la intranet, buzón fisico provisional en la institución.</t>
  </si>
  <si>
    <t>Se trabajo una revista informativa sobre etica donde se abordo el tema Ley de libre Acceso a la Informacion Publica. Ademas este se publico en la intranet como un documento descargable y se publico en el mural institucional.</t>
  </si>
  <si>
    <t xml:space="preserve">Sen envio un correo electronico al Encargado Adm. Y Fin., para que presente su declaracion jurada. </t>
  </si>
  <si>
    <t>En esta Direccion General del Catastro  Nacional todos los funcionarios nombrados por decreto firmo el codigo de pautas eticas.</t>
  </si>
  <si>
    <t xml:space="preserve">Se envio a la DIGEIG el Codigo de Etica Institucional, ademas este codigo se encuentra publicado en la intranet. </t>
  </si>
  <si>
    <t>LA evidencia enviada no está completa, ya que solo enviaron un brochure y un correo enviada al area de transparencia de la DIGEIG.</t>
  </si>
  <si>
    <t>Esta actividad habla de la promoción del contenido del código de pautas éticas, no de la firma.</t>
  </si>
  <si>
    <t>Matriz para evaluación del Plan de trabajo 2018</t>
  </si>
  <si>
    <t>4</t>
  </si>
  <si>
    <t xml:space="preserve">mensual los valores y en el trimestre el Boletin </t>
  </si>
  <si>
    <t>Se hizo entrega de los valores del mes a cada departamento a traves de una circular, ademas se entrego el boletin informativo del trimestre con los temas a ssocializar. Estas informaciones se encuentran publicadas en la intrenet, en el mural institucional y a traves del correo institucional a todos los empleados de la institucion.</t>
  </si>
  <si>
    <t>Se realizo la captura de pantalla para los casos de ocurrencias anunciados a raves de la intranet, pero durante este mes no se recibio ningun caso.</t>
  </si>
  <si>
    <t xml:space="preserve">A traves de la se encuentra colgado el buzon a traves del cual llegan las denuncias al correo de la CEP. Se hicieron  las captura de pantallas de las evidencias </t>
  </si>
  <si>
    <t>Todos los funcionarios de la intitucion han firmado sus pautas eticas y se encuentran colgadas en el portal transparencia.</t>
  </si>
  <si>
    <t>En la intranet de la institucion se encuentra material informativo sobre los Conflictos de interes y en las evidencias tambien esta el cuadro de ocurrencia de casos.</t>
  </si>
  <si>
    <t>Esta actividad no se pudo realizar para este trimestre debido a que no se dieron los fondos para poder realizarse. En las evidencias puede visualizar que se proceso la orden de compra para la misma. Esperamos poder realizarla en el trimestre entrante, en esta socializacion se pretende agotar varios temas por un asunto de recursos, tales como: Ley de libre Acceso, Codigo de Etica, Ocurrencia de casos, Delitos de corrupcion y asesorias.</t>
  </si>
  <si>
    <t>Esta sensibilizacion se pretende realizar en la socializacion del codigo de etica, esta no se efectuo porque estamos en la espera de los fondos para la impresión del material informativo que se encuentra en la seccion de compras. Las ordenes de compras son la evidencia que expresa que se encuentra en el proceso de darse.</t>
  </si>
  <si>
    <r>
      <t xml:space="preserve">Esta  actividad solo tiene iuna parte cumplida, ya que no hay evidencia de la realización de la sensibilización sobre etica. </t>
    </r>
    <r>
      <rPr>
        <sz val="14"/>
        <color theme="1"/>
        <rFont val="Arial"/>
        <family val="2"/>
      </rPr>
      <t xml:space="preserve">Las evidencias  remitidas como evidencias,  solo abraca uno de los temas, no mostrando la realizacion de una sensibilizacion personal. </t>
    </r>
  </si>
  <si>
    <t>No hay evidencia de la realizacion de esta actividad.</t>
  </si>
  <si>
    <t xml:space="preserve">La programación de esta  actividad debe ser corregida en su plan de trabajo, ya que es una actividad continua y aparace pautada para el T-2.  La calificación otorgada obedece a que,  hasta el moemnto solo han remitido el cuadro control y la constancias de que solicitaron la compra de los buzones. </t>
  </si>
  <si>
    <t>La carpeta correspondiente a esta actividad está vacia.</t>
  </si>
  <si>
    <t xml:space="preserve">Esta actividad pudo haber realizado a través de los correos electrónicos, </t>
  </si>
  <si>
    <t>No hay evidencias de la realizacion de las actividades.</t>
  </si>
  <si>
    <t>No hay evidencias de la realizacion de la actividad.</t>
  </si>
  <si>
    <t>Esta  acttividad no se está evaluiando en este momento, hasta tanto este disponible es estatuto regional para conformacion de CEP.</t>
  </si>
  <si>
    <t>No hay evidencias de la realización de esta actividad en el T3. Tampoco fue cargada la matriz de evaluación.</t>
  </si>
  <si>
    <r>
      <t xml:space="preserve">No hay evidencia sobre la realización de la sensibilización sobre régimen ético y disciplinario.  </t>
    </r>
    <r>
      <rPr>
        <sz val="14"/>
        <rFont val="Arial"/>
        <family val="2"/>
      </rPr>
      <t xml:space="preserve">No hay evidewncia de la realizacion de esta actividad en el T3. No enviaron la matriz de evaluacion. </t>
    </r>
  </si>
  <si>
    <t xml:space="preserve">Deben tener el cuadro control para esta actividad.   No hay evidewncia de la realizacion de esta actividad en el T3. No enviaron la matriz de evaluacion. </t>
  </si>
  <si>
    <t xml:space="preserve">No existe dentro de las evidencias de la recepcion de dicho informe por parte de la atecnico asignada. No hay evidewncia de la realizacion de esta actividad en el T3. No enviaron la matriz de evaluacion.   </t>
  </si>
  <si>
    <t>Plan recibido y observado.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</si>
</sst>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quot;$&quot;* #,##0.00_);_(&quot;$&quot;* \(#,##0.00\);_(&quot;$&quot;* &quot;-&quot;??_);_(@_)"/>
    <numFmt numFmtId="166" formatCode="_([$€]* #,##0.00_);_([$€]* \(#,##0.00\);_([$€]* &quot;-&quot;??_);_(@_)"/>
    <numFmt numFmtId="167" formatCode="[$-C0A]mmmm\-yy;@"/>
    <numFmt numFmtId="168" formatCode="[$-C0A]d\-mmm\-yyyy;@"/>
  </numFmts>
  <fonts count="44">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s>
  <cellStyleXfs count="84">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9" fontId="5" fillId="0" borderId="0" applyFont="0" applyFill="0" applyBorder="0" applyAlignment="0" applyProtection="0"/>
  </cellStyleXfs>
  <cellXfs count="366">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5" fillId="15" borderId="44"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1" xfId="82" applyFont="1" applyBorder="1" applyAlignment="1">
      <alignment horizontal="center" vertical="top"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31"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5" fillId="15" borderId="13" xfId="0" applyFont="1" applyFill="1" applyBorder="1" applyAlignment="1">
      <alignment horizontal="center" vertical="center" wrapText="1"/>
    </xf>
    <xf numFmtId="0" fontId="33" fillId="2" borderId="0" xfId="0" applyFont="1" applyFill="1" applyBorder="1" applyAlignment="1" applyProtection="1">
      <alignment horizontal="center" vertical="center"/>
    </xf>
    <xf numFmtId="167" fontId="33" fillId="2" borderId="0" xfId="0" applyNumberFormat="1" applyFont="1" applyFill="1" applyBorder="1" applyAlignment="1" applyProtection="1">
      <alignment horizontal="center" vertical="center"/>
    </xf>
    <xf numFmtId="0" fontId="33" fillId="2" borderId="0" xfId="0" applyNumberFormat="1" applyFont="1" applyFill="1" applyBorder="1" applyAlignment="1" applyProtection="1">
      <alignment horizontal="center" vertical="center"/>
    </xf>
    <xf numFmtId="0" fontId="25" fillId="0" borderId="1" xfId="0" applyFont="1" applyBorder="1" applyAlignment="1">
      <alignment horizontal="center" vertical="center"/>
    </xf>
    <xf numFmtId="0" fontId="25" fillId="0" borderId="39" xfId="0" applyFont="1" applyBorder="1" applyAlignment="1">
      <alignment horizontal="center" vertical="center"/>
    </xf>
    <xf numFmtId="0" fontId="27" fillId="15" borderId="39" xfId="0" applyFont="1" applyFill="1" applyBorder="1" applyAlignment="1" applyProtection="1">
      <alignment horizontal="center" vertical="center" wrapText="1"/>
      <protection locked="0"/>
    </xf>
    <xf numFmtId="0" fontId="27" fillId="14" borderId="27" xfId="0" applyFont="1" applyFill="1" applyBorder="1" applyAlignment="1" applyProtection="1">
      <alignment horizontal="center" vertical="center"/>
      <protection locked="0"/>
    </xf>
    <xf numFmtId="0" fontId="27" fillId="14" borderId="28" xfId="0" applyFont="1" applyFill="1" applyBorder="1" applyAlignment="1" applyProtection="1">
      <alignment horizontal="center" vertical="center"/>
      <protection locked="0"/>
    </xf>
    <xf numFmtId="0" fontId="28" fillId="14" borderId="39" xfId="0" applyFont="1" applyFill="1" applyBorder="1" applyAlignment="1">
      <alignment horizontal="center" vertical="center" wrapText="1"/>
    </xf>
    <xf numFmtId="0" fontId="25" fillId="0" borderId="2" xfId="0" applyFont="1" applyBorder="1" applyAlignment="1">
      <alignment horizontal="center" vertical="center"/>
    </xf>
    <xf numFmtId="0" fontId="27" fillId="15" borderId="2"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8" fillId="14" borderId="2" xfId="0" applyFont="1" applyFill="1" applyBorder="1" applyAlignment="1">
      <alignment horizontal="center" vertical="center" wrapText="1"/>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14" borderId="13" xfId="0" applyFont="1" applyFill="1" applyBorder="1" applyAlignment="1">
      <alignment horizontal="center" vertical="center" wrapText="1"/>
    </xf>
    <xf numFmtId="0" fontId="25" fillId="0" borderId="14" xfId="0" applyFont="1" applyBorder="1" applyAlignment="1">
      <alignment horizontal="center" vertical="center"/>
    </xf>
    <xf numFmtId="0" fontId="25" fillId="15" borderId="12" xfId="0"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25" fillId="14" borderId="24" xfId="0" applyFont="1" applyFill="1" applyBorder="1" applyAlignment="1">
      <alignment horizontal="center" vertical="center" wrapText="1"/>
    </xf>
    <xf numFmtId="0" fontId="27" fillId="14" borderId="3" xfId="0" applyFont="1" applyFill="1" applyBorder="1" applyAlignment="1" applyProtection="1">
      <alignment horizontal="center" vertical="center"/>
      <protection locked="0"/>
    </xf>
    <xf numFmtId="0" fontId="27" fillId="14" borderId="33"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4" borderId="17" xfId="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Alignment="1">
      <alignment horizontal="center" vertical="center"/>
    </xf>
    <xf numFmtId="0" fontId="26" fillId="15" borderId="15" xfId="0" applyFont="1" applyFill="1" applyBorder="1" applyAlignment="1">
      <alignment horizontal="center" vertical="center"/>
    </xf>
    <xf numFmtId="0" fontId="27" fillId="15" borderId="7" xfId="0" applyFont="1" applyFill="1" applyBorder="1" applyAlignment="1" applyProtection="1">
      <alignment horizontal="center" vertical="center" wrapText="1"/>
    </xf>
    <xf numFmtId="0" fontId="26" fillId="15" borderId="3" xfId="0"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protection locked="0"/>
    </xf>
    <xf numFmtId="0" fontId="27" fillId="15" borderId="8"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0" fontId="27" fillId="15" borderId="33" xfId="0" applyFont="1" applyFill="1" applyBorder="1" applyAlignment="1" applyProtection="1">
      <alignment horizontal="center" vertical="center" wrapText="1"/>
    </xf>
    <xf numFmtId="0" fontId="27" fillId="15" borderId="3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8" fillId="7" borderId="1" xfId="0" applyFont="1" applyFill="1" applyBorder="1" applyAlignment="1">
      <alignment horizontal="left" vertical="center"/>
    </xf>
    <xf numFmtId="0" fontId="8" fillId="8" borderId="1" xfId="0" applyFont="1" applyFill="1" applyBorder="1" applyAlignment="1">
      <alignment horizontal="left" vertical="center"/>
    </xf>
    <xf numFmtId="0" fontId="8" fillId="13" borderId="1" xfId="0" applyFont="1" applyFill="1" applyBorder="1" applyAlignment="1">
      <alignment horizontal="left" vertical="center"/>
    </xf>
    <xf numFmtId="0" fontId="39" fillId="0" borderId="0" xfId="0" applyFont="1" applyBorder="1" applyAlignment="1">
      <alignment horizontal="left" vertical="center" wrapText="1"/>
    </xf>
    <xf numFmtId="0" fontId="9" fillId="0" borderId="0" xfId="0" applyFont="1" applyBorder="1" applyAlignment="1">
      <alignment horizontal="center" vertical="center"/>
    </xf>
    <xf numFmtId="0" fontId="6" fillId="16" borderId="1" xfId="0" applyFont="1" applyFill="1" applyBorder="1" applyAlignment="1" applyProtection="1">
      <alignment horizontal="center"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27" fillId="14" borderId="33" xfId="0" applyFont="1" applyFill="1" applyBorder="1" applyAlignment="1">
      <alignment horizontal="left" vertical="center" wrapText="1"/>
    </xf>
    <xf numFmtId="0" fontId="6" fillId="4" borderId="34" xfId="1" applyFont="1" applyFill="1" applyBorder="1" applyAlignment="1">
      <alignment horizontal="center" vertical="center" wrapText="1"/>
    </xf>
    <xf numFmtId="0" fontId="43" fillId="6" borderId="64" xfId="4" applyFont="1" applyFill="1" applyBorder="1" applyAlignment="1">
      <alignment horizontal="center" vertical="center" wrapText="1"/>
    </xf>
    <xf numFmtId="0" fontId="43" fillId="7" borderId="9" xfId="4" applyFont="1" applyFill="1" applyBorder="1" applyAlignment="1">
      <alignment horizontal="center" vertical="center" wrapText="1"/>
    </xf>
    <xf numFmtId="0" fontId="43" fillId="17" borderId="9" xfId="4" applyFont="1" applyFill="1" applyBorder="1" applyAlignment="1">
      <alignment horizontal="center" vertical="center" wrapText="1"/>
    </xf>
    <xf numFmtId="0" fontId="43" fillId="8" borderId="23" xfId="4" applyFont="1" applyFill="1" applyBorder="1" applyAlignment="1">
      <alignment horizontal="center" vertical="center" wrapText="1"/>
    </xf>
    <xf numFmtId="0" fontId="2" fillId="0" borderId="3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25" xfId="4" applyFont="1" applyBorder="1" applyAlignment="1">
      <alignment horizontal="center" vertical="center" wrapText="1"/>
    </xf>
    <xf numFmtId="0" fontId="43" fillId="3" borderId="1" xfId="4" applyFont="1" applyFill="1" applyBorder="1" applyAlignment="1">
      <alignment horizontal="center" vertical="center" wrapText="1"/>
    </xf>
    <xf numFmtId="0" fontId="43" fillId="0" borderId="57" xfId="4" applyFont="1" applyFill="1" applyBorder="1" applyAlignment="1">
      <alignment horizontal="center" vertical="center" wrapText="1"/>
    </xf>
    <xf numFmtId="0" fontId="43" fillId="3" borderId="1" xfId="4" applyFont="1" applyFill="1" applyBorder="1" applyAlignment="1">
      <alignment horizontal="center" vertical="center"/>
    </xf>
    <xf numFmtId="9" fontId="43" fillId="18" borderId="33" xfId="83" applyFont="1" applyFill="1" applyBorder="1" applyAlignment="1">
      <alignment horizontal="center" vertical="center"/>
    </xf>
    <xf numFmtId="9" fontId="43" fillId="18" borderId="33" xfId="83" applyFont="1" applyFill="1" applyBorder="1" applyAlignment="1">
      <alignment horizontal="center" vertical="center" wrapText="1"/>
    </xf>
    <xf numFmtId="9" fontId="43" fillId="18" borderId="33" xfId="4" applyNumberFormat="1" applyFont="1" applyFill="1" applyBorder="1" applyAlignment="1">
      <alignment horizontal="center" vertical="center" wrapText="1"/>
    </xf>
    <xf numFmtId="2" fontId="43" fillId="18" borderId="54" xfId="83" applyNumberFormat="1" applyFont="1" applyFill="1" applyBorder="1" applyAlignment="1">
      <alignment horizontal="center" vertical="center"/>
    </xf>
    <xf numFmtId="14" fontId="27" fillId="15" borderId="28" xfId="0" applyNumberFormat="1" applyFont="1" applyFill="1" applyBorder="1" applyAlignment="1" applyProtection="1">
      <alignment horizontal="center" vertical="center" wrapText="1"/>
      <protection locked="0"/>
    </xf>
    <xf numFmtId="49" fontId="27" fillId="15" borderId="7" xfId="0" applyNumberFormat="1" applyFont="1" applyFill="1" applyBorder="1" applyAlignment="1" applyProtection="1">
      <alignment horizontal="center" vertical="center"/>
      <protection locked="0"/>
    </xf>
    <xf numFmtId="14" fontId="27" fillId="15" borderId="1" xfId="0" applyNumberFormat="1" applyFont="1" applyFill="1" applyBorder="1" applyAlignment="1" applyProtection="1">
      <alignment horizontal="center" vertical="center" wrapText="1"/>
      <protection locked="0"/>
    </xf>
    <xf numFmtId="0" fontId="26" fillId="15" borderId="0" xfId="0" applyFont="1" applyFill="1" applyAlignment="1">
      <alignment wrapText="1"/>
    </xf>
    <xf numFmtId="0" fontId="27" fillId="15" borderId="2" xfId="0" applyFont="1" applyFill="1" applyBorder="1" applyAlignment="1" applyProtection="1">
      <alignment horizontal="center" vertical="top" wrapText="1"/>
      <protection locked="0"/>
    </xf>
    <xf numFmtId="14" fontId="26" fillId="15" borderId="1" xfId="0" applyNumberFormat="1"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wrapText="1"/>
      <protection locked="0"/>
    </xf>
    <xf numFmtId="14" fontId="26" fillId="15" borderId="33" xfId="0" applyNumberFormat="1"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wrapText="1"/>
      <protection locked="0"/>
    </xf>
    <xf numFmtId="14" fontId="27" fillId="15" borderId="1" xfId="0" applyNumberFormat="1" applyFont="1" applyFill="1" applyBorder="1" applyAlignment="1">
      <alignment horizontal="center" vertical="center" wrapText="1"/>
    </xf>
    <xf numFmtId="0" fontId="25" fillId="14" borderId="33" xfId="0" applyFont="1" applyFill="1" applyBorder="1" applyAlignment="1">
      <alignment vertical="center" wrapText="1"/>
    </xf>
    <xf numFmtId="0" fontId="25" fillId="14" borderId="4" xfId="0" applyFont="1" applyFill="1" applyBorder="1" applyAlignment="1">
      <alignment vertical="center" wrapText="1"/>
    </xf>
    <xf numFmtId="0" fontId="25" fillId="14" borderId="9" xfId="0" applyFont="1" applyFill="1" applyBorder="1" applyAlignment="1">
      <alignment vertical="center" wrapText="1"/>
    </xf>
    <xf numFmtId="0" fontId="27" fillId="14" borderId="8" xfId="0" applyFont="1" applyFill="1" applyBorder="1" applyAlignment="1" applyProtection="1">
      <alignment vertical="center" wrapText="1"/>
    </xf>
    <xf numFmtId="0" fontId="27" fillId="14" borderId="4" xfId="0" applyFont="1" applyFill="1" applyBorder="1" applyAlignment="1" applyProtection="1">
      <alignment vertical="center" wrapText="1"/>
    </xf>
    <xf numFmtId="0" fontId="27" fillId="14" borderId="3" xfId="0" applyFont="1" applyFill="1" applyBorder="1" applyAlignment="1" applyProtection="1">
      <alignment vertical="center" wrapText="1"/>
    </xf>
    <xf numFmtId="0" fontId="27" fillId="15" borderId="8" xfId="0" applyFont="1" applyFill="1" applyBorder="1" applyAlignment="1" applyProtection="1">
      <alignment vertical="center" wrapText="1"/>
    </xf>
    <xf numFmtId="0" fontId="27" fillId="15" borderId="4" xfId="0" applyFont="1" applyFill="1" applyBorder="1" applyAlignment="1" applyProtection="1">
      <alignment vertical="center" wrapText="1"/>
    </xf>
    <xf numFmtId="0" fontId="27" fillId="15" borderId="3" xfId="0" applyFont="1" applyFill="1" applyBorder="1" applyAlignment="1" applyProtection="1">
      <alignment vertical="center" wrapText="1"/>
    </xf>
    <xf numFmtId="0" fontId="27" fillId="14" borderId="33" xfId="0" applyFont="1" applyFill="1" applyBorder="1" applyAlignment="1" applyProtection="1">
      <alignment vertical="center" wrapText="1"/>
    </xf>
    <xf numFmtId="0" fontId="25" fillId="14" borderId="43" xfId="0" applyFont="1" applyFill="1" applyBorder="1" applyAlignment="1">
      <alignment vertical="center" wrapText="1"/>
    </xf>
    <xf numFmtId="0" fontId="25" fillId="14" borderId="44" xfId="0" applyFont="1" applyFill="1" applyBorder="1" applyAlignment="1">
      <alignment vertical="center" wrapText="1"/>
    </xf>
    <xf numFmtId="2" fontId="6" fillId="4" borderId="17" xfId="1" applyNumberFormat="1" applyFont="1" applyFill="1" applyBorder="1" applyAlignment="1">
      <alignment horizontal="center" vertical="center" wrapText="1"/>
    </xf>
    <xf numFmtId="0" fontId="25" fillId="14" borderId="3" xfId="0" applyFont="1" applyFill="1" applyBorder="1" applyAlignment="1">
      <alignment vertical="center" wrapText="1"/>
    </xf>
    <xf numFmtId="14" fontId="25" fillId="15" borderId="33" xfId="0" applyNumberFormat="1" applyFont="1" applyFill="1" applyBorder="1" applyAlignment="1">
      <alignment vertical="center" wrapText="1"/>
    </xf>
    <xf numFmtId="0" fontId="25" fillId="15" borderId="4" xfId="0" applyFont="1" applyFill="1" applyBorder="1" applyAlignment="1">
      <alignment vertical="center" wrapText="1"/>
    </xf>
    <xf numFmtId="0" fontId="25" fillId="15" borderId="9" xfId="0" applyFont="1" applyFill="1" applyBorder="1" applyAlignment="1">
      <alignment vertical="center" wrapText="1"/>
    </xf>
    <xf numFmtId="14" fontId="25" fillId="15" borderId="4" xfId="0" applyNumberFormat="1" applyFont="1" applyFill="1" applyBorder="1" applyAlignment="1">
      <alignment vertical="center" wrapText="1"/>
    </xf>
    <xf numFmtId="0" fontId="26" fillId="15" borderId="3" xfId="0" applyFont="1" applyFill="1" applyBorder="1" applyAlignment="1" applyProtection="1">
      <alignment horizontal="center" vertical="center" wrapText="1"/>
      <protection locked="0"/>
    </xf>
    <xf numFmtId="0" fontId="27" fillId="14" borderId="33" xfId="0" applyFont="1" applyFill="1" applyBorder="1" applyAlignment="1">
      <alignment vertical="center" wrapText="1"/>
    </xf>
    <xf numFmtId="0" fontId="27" fillId="14" borderId="3" xfId="0" applyFont="1" applyFill="1" applyBorder="1" applyAlignment="1">
      <alignment vertical="center" wrapText="1"/>
    </xf>
    <xf numFmtId="0" fontId="0" fillId="2" borderId="0" xfId="0" applyFill="1"/>
    <xf numFmtId="0" fontId="0" fillId="2" borderId="0" xfId="0" applyFill="1" applyBorder="1"/>
    <xf numFmtId="0" fontId="2" fillId="0" borderId="3" xfId="4" applyFont="1" applyBorder="1" applyAlignment="1">
      <alignment horizontal="center" vertical="center"/>
    </xf>
    <xf numFmtId="0" fontId="2" fillId="0" borderId="1" xfId="4" applyFont="1" applyBorder="1" applyAlignment="1">
      <alignment horizontal="center" vertical="center"/>
    </xf>
    <xf numFmtId="0" fontId="27" fillId="14" borderId="3" xfId="0" applyFont="1" applyFill="1" applyBorder="1" applyAlignment="1">
      <alignment horizontal="center" vertical="center" wrapText="1"/>
    </xf>
    <xf numFmtId="0" fontId="26" fillId="14" borderId="2" xfId="0" applyFont="1" applyFill="1" applyBorder="1" applyAlignment="1">
      <alignment vertical="center" wrapText="1"/>
    </xf>
    <xf numFmtId="0" fontId="25" fillId="14" borderId="14" xfId="0" applyFont="1" applyFill="1" applyBorder="1" applyAlignment="1">
      <alignment vertical="center" wrapText="1"/>
    </xf>
    <xf numFmtId="0" fontId="21" fillId="2" borderId="0" xfId="0" applyFont="1" applyFill="1" applyBorder="1" applyAlignment="1" applyProtection="1">
      <alignment horizontal="center"/>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9" xfId="0" applyFont="1" applyBorder="1" applyAlignment="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2" xfId="0" applyFont="1" applyFill="1" applyBorder="1" applyAlignment="1" applyProtection="1">
      <alignment horizontal="left" vertical="center"/>
    </xf>
    <xf numFmtId="0" fontId="27" fillId="13" borderId="18" xfId="1" applyFont="1" applyFill="1" applyBorder="1" applyAlignment="1">
      <alignment horizontal="center" vertical="center" wrapText="1"/>
    </xf>
    <xf numFmtId="0" fontId="27" fillId="13" borderId="19" xfId="1" applyFont="1" applyFill="1" applyBorder="1" applyAlignment="1">
      <alignment horizontal="center" vertical="center" wrapText="1"/>
    </xf>
    <xf numFmtId="0" fontId="27"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27" fillId="2" borderId="5" xfId="0" applyNumberFormat="1" applyFont="1" applyFill="1" applyBorder="1" applyAlignment="1" applyProtection="1">
      <alignment horizontal="center" vertical="center"/>
    </xf>
    <xf numFmtId="0" fontId="27" fillId="2" borderId="6" xfId="0" applyNumberFormat="1" applyFont="1" applyFill="1" applyBorder="1" applyAlignment="1" applyProtection="1">
      <alignment horizontal="center" vertical="center"/>
    </xf>
    <xf numFmtId="0" fontId="27" fillId="2" borderId="40" xfId="0" applyNumberFormat="1" applyFont="1" applyFill="1" applyBorder="1" applyAlignment="1" applyProtection="1">
      <alignment horizontal="center" vertical="center"/>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57"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38" fillId="0" borderId="26" xfId="0" applyFont="1" applyBorder="1" applyAlignment="1">
      <alignment horizontal="center"/>
    </xf>
    <xf numFmtId="0" fontId="38" fillId="0" borderId="54" xfId="0" applyFont="1" applyBorder="1" applyAlignment="1">
      <alignment horizontal="center"/>
    </xf>
    <xf numFmtId="0" fontId="3" fillId="4" borderId="15"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3" fillId="4" borderId="55" xfId="1" applyFont="1" applyFill="1" applyBorder="1" applyAlignment="1">
      <alignment horizontal="center" vertical="center" wrapText="1"/>
    </xf>
    <xf numFmtId="167" fontId="6" fillId="2" borderId="35" xfId="0" applyNumberFormat="1" applyFont="1" applyFill="1" applyBorder="1" applyAlignment="1" applyProtection="1">
      <alignment horizontal="left" vertical="center"/>
    </xf>
    <xf numFmtId="167" fontId="6" fillId="2" borderId="39" xfId="0" applyNumberFormat="1" applyFont="1" applyFill="1" applyBorder="1" applyAlignment="1" applyProtection="1">
      <alignment horizontal="left" vertical="center"/>
    </xf>
    <xf numFmtId="167" fontId="27" fillId="2" borderId="41" xfId="0" applyNumberFormat="1" applyFont="1" applyFill="1" applyBorder="1" applyAlignment="1" applyProtection="1">
      <alignment horizontal="center" vertical="center"/>
    </xf>
    <xf numFmtId="167" fontId="27" fillId="2" borderId="4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7"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40" fillId="9" borderId="18" xfId="1" applyFont="1" applyFill="1" applyBorder="1" applyAlignment="1">
      <alignment horizontal="center" vertical="center" wrapText="1"/>
    </xf>
    <xf numFmtId="0" fontId="40" fillId="9" borderId="19" xfId="1" applyFont="1" applyFill="1" applyBorder="1" applyAlignment="1">
      <alignment horizontal="center" vertical="center" wrapText="1"/>
    </xf>
    <xf numFmtId="0" fontId="40" fillId="9" borderId="42" xfId="1" applyFont="1" applyFill="1" applyBorder="1" applyAlignment="1">
      <alignment horizontal="center" vertical="center" wrapText="1"/>
    </xf>
    <xf numFmtId="168" fontId="37" fillId="2" borderId="5" xfId="0" applyNumberFormat="1" applyFont="1" applyFill="1" applyBorder="1" applyAlignment="1" applyProtection="1">
      <alignment horizontal="center" vertical="center"/>
    </xf>
    <xf numFmtId="168" fontId="37" fillId="2" borderId="6" xfId="0" applyNumberFormat="1" applyFont="1" applyFill="1" applyBorder="1" applyAlignment="1" applyProtection="1">
      <alignment horizontal="center" vertical="center"/>
    </xf>
    <xf numFmtId="168" fontId="37" fillId="2" borderId="40" xfId="0" applyNumberFormat="1" applyFont="1" applyFill="1" applyBorder="1" applyAlignment="1" applyProtection="1">
      <alignment horizontal="center" vertical="center"/>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54" xfId="0" applyFont="1" applyBorder="1" applyAlignment="1">
      <alignment horizontal="center" vertical="center"/>
    </xf>
    <xf numFmtId="14"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14" borderId="43" xfId="0" applyFont="1" applyFill="1" applyBorder="1" applyAlignment="1">
      <alignment horizontal="center" vertical="center" wrapText="1"/>
    </xf>
    <xf numFmtId="0" fontId="27" fillId="14" borderId="33"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6" fillId="4" borderId="17" xfId="1" applyFont="1" applyFill="1" applyBorder="1" applyAlignment="1">
      <alignment horizontal="center" vertical="center" wrapText="1"/>
    </xf>
    <xf numFmtId="0" fontId="25" fillId="0" borderId="9" xfId="0" applyFont="1" applyBorder="1" applyAlignment="1">
      <alignment horizontal="left"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14" fontId="27" fillId="15" borderId="33" xfId="0" applyNumberFormat="1"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2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6" fillId="14" borderId="69"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26" fillId="14" borderId="32" xfId="0" applyFont="1" applyFill="1" applyBorder="1" applyAlignment="1">
      <alignment horizontal="center"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4" borderId="33" xfId="0" applyFont="1" applyFill="1" applyBorder="1" applyAlignment="1">
      <alignment horizontal="center" vertical="center"/>
    </xf>
    <xf numFmtId="0" fontId="27" fillId="14" borderId="4" xfId="0" applyFont="1" applyFill="1" applyBorder="1" applyAlignment="1">
      <alignment horizontal="center" vertical="center"/>
    </xf>
    <xf numFmtId="0" fontId="27" fillId="14" borderId="3" xfId="0" applyFont="1" applyFill="1" applyBorder="1" applyAlignment="1">
      <alignment horizontal="center" vertical="center"/>
    </xf>
    <xf numFmtId="0" fontId="25" fillId="8" borderId="10"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7" fillId="14" borderId="8" xfId="0" applyFont="1" applyFill="1" applyBorder="1" applyAlignment="1" applyProtection="1">
      <alignment horizontal="center"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3" xfId="0" applyFont="1" applyFill="1" applyBorder="1" applyAlignment="1" applyProtection="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7" fillId="15" borderId="8" xfId="0" applyFont="1" applyFill="1" applyBorder="1" applyAlignment="1" applyProtection="1">
      <alignment horizontal="center" vertical="center" wrapText="1"/>
    </xf>
    <xf numFmtId="0" fontId="25" fillId="14" borderId="10" xfId="0" applyFont="1" applyFill="1" applyBorder="1" applyAlignment="1">
      <alignment horizontal="center" vertical="center" wrapText="1"/>
    </xf>
    <xf numFmtId="0" fontId="25" fillId="14" borderId="13"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42" fillId="2" borderId="0" xfId="0" applyFont="1" applyFill="1" applyAlignment="1">
      <alignment horizontal="center"/>
    </xf>
    <xf numFmtId="0" fontId="43" fillId="4" borderId="1" xfId="32" applyFont="1" applyFill="1" applyBorder="1" applyAlignment="1">
      <alignment horizontal="center" vertical="center"/>
    </xf>
    <xf numFmtId="0" fontId="43" fillId="4" borderId="6" xfId="32" applyFont="1" applyFill="1" applyBorder="1" applyAlignment="1">
      <alignment horizontal="center" vertical="center"/>
    </xf>
    <xf numFmtId="0" fontId="43" fillId="3" borderId="59"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19" xfId="4" applyFont="1" applyFill="1" applyBorder="1" applyAlignment="1">
      <alignment horizontal="center" vertical="center" wrapText="1"/>
    </xf>
    <xf numFmtId="0" fontId="43" fillId="3" borderId="39" xfId="4" applyFont="1" applyFill="1" applyBorder="1" applyAlignment="1">
      <alignment horizontal="center" vertical="center" wrapText="1"/>
    </xf>
    <xf numFmtId="0" fontId="43" fillId="3" borderId="2" xfId="4" applyFont="1" applyFill="1" applyBorder="1" applyAlignment="1">
      <alignment horizontal="center" vertical="center" wrapText="1"/>
    </xf>
    <xf numFmtId="0" fontId="43" fillId="2" borderId="26" xfId="4" applyFont="1" applyFill="1" applyBorder="1" applyAlignment="1">
      <alignment horizontal="center" vertical="center"/>
    </xf>
    <xf numFmtId="0" fontId="43" fillId="2" borderId="54" xfId="4" applyFont="1" applyFill="1" applyBorder="1" applyAlignment="1">
      <alignment horizontal="center" vertical="center"/>
    </xf>
    <xf numFmtId="0" fontId="41" fillId="2" borderId="0" xfId="0" applyFont="1" applyFill="1" applyBorder="1" applyAlignment="1">
      <alignment horizontal="center"/>
    </xf>
    <xf numFmtId="49" fontId="2" fillId="0" borderId="32" xfId="4" applyNumberFormat="1" applyFont="1" applyBorder="1" applyAlignment="1">
      <alignment horizontal="center" vertical="center" wrapText="1"/>
    </xf>
    <xf numFmtId="49" fontId="2" fillId="0" borderId="65" xfId="4" applyNumberFormat="1" applyFont="1" applyBorder="1" applyAlignment="1">
      <alignment horizontal="center" vertical="center" wrapText="1"/>
    </xf>
    <xf numFmtId="49" fontId="2" fillId="0" borderId="25" xfId="4" applyNumberFormat="1" applyFont="1" applyBorder="1" applyAlignment="1">
      <alignment horizontal="center" vertical="center" wrapText="1"/>
    </xf>
    <xf numFmtId="49" fontId="2" fillId="0" borderId="66" xfId="4" applyNumberFormat="1" applyFont="1" applyBorder="1" applyAlignment="1">
      <alignment horizontal="center" vertical="center" wrapText="1"/>
    </xf>
    <xf numFmtId="0" fontId="43" fillId="4" borderId="1" xfId="4" applyFont="1" applyFill="1" applyBorder="1" applyAlignment="1">
      <alignment horizontal="center" vertical="center"/>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xf numFmtId="0" fontId="43" fillId="3" borderId="11" xfId="4" applyFont="1" applyFill="1" applyBorder="1" applyAlignment="1">
      <alignment horizontal="center" vertical="center" wrapText="1"/>
    </xf>
    <xf numFmtId="0" fontId="43" fillId="3" borderId="14" xfId="4" applyFont="1" applyFill="1" applyBorder="1" applyAlignment="1">
      <alignment horizontal="center" vertical="center" wrapText="1"/>
    </xf>
    <xf numFmtId="2" fontId="2" fillId="0" borderId="2" xfId="4" applyNumberFormat="1" applyFont="1" applyBorder="1" applyAlignment="1">
      <alignment horizontal="center" vertical="center" wrapText="1"/>
    </xf>
    <xf numFmtId="0" fontId="43" fillId="4" borderId="6" xfId="4" applyFont="1" applyFill="1" applyBorder="1" applyAlignment="1">
      <alignment horizontal="center" vertical="center"/>
    </xf>
    <xf numFmtId="0" fontId="43" fillId="4" borderId="26" xfId="4" applyFont="1" applyFill="1" applyBorder="1" applyAlignment="1">
      <alignment horizontal="center" vertical="center"/>
    </xf>
    <xf numFmtId="0" fontId="0" fillId="18" borderId="26" xfId="0" applyFill="1" applyBorder="1" applyAlignment="1">
      <alignment horizontal="center"/>
    </xf>
    <xf numFmtId="0" fontId="0" fillId="18" borderId="31" xfId="0" applyFill="1" applyBorder="1" applyAlignment="1">
      <alignment horizontal="center"/>
    </xf>
    <xf numFmtId="1" fontId="2" fillId="0" borderId="68" xfId="4" applyNumberFormat="1" applyFont="1" applyBorder="1" applyAlignment="1">
      <alignment horizontal="center" vertical="center" wrapText="1"/>
    </xf>
    <xf numFmtId="1" fontId="2" fillId="0" borderId="67" xfId="4" applyNumberFormat="1" applyFont="1" applyBorder="1" applyAlignment="1">
      <alignment horizontal="center" vertical="center" wrapText="1"/>
    </xf>
  </cellXfs>
  <cellStyles count="84">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aje" xfId="83" builtinId="5"/>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24">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EF9F4"/>
      <color rgb="FFFFFF99"/>
      <color rgb="FFFEF4EC"/>
      <color rgb="FFE8F5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9"/>
  <sheetViews>
    <sheetView showGridLines="0" tabSelected="1" zoomScale="50" zoomScaleNormal="50" zoomScaleSheetLayoutView="25" zoomScalePageLayoutView="70" workbookViewId="0">
      <selection activeCell="F54" sqref="F54"/>
    </sheetView>
  </sheetViews>
  <sheetFormatPr baseColWidth="10" defaultColWidth="20.7109375" defaultRowHeight="18"/>
  <cols>
    <col min="1" max="1" width="9.140625" style="1" customWidth="1"/>
    <col min="2" max="2" width="57.28515625" style="2" customWidth="1"/>
    <col min="3" max="3" width="30.42578125" style="2" customWidth="1"/>
    <col min="4" max="4" width="24.140625" style="1" customWidth="1"/>
    <col min="5" max="5" width="20.7109375" style="1" customWidth="1"/>
    <col min="6" max="7" width="20.7109375" style="142" customWidth="1"/>
    <col min="8" max="9" width="25.7109375" style="142" customWidth="1"/>
    <col min="10" max="10" width="45.42578125" style="142" customWidth="1"/>
    <col min="11" max="11" width="20.7109375" style="142" customWidth="1"/>
    <col min="12" max="12" width="21.85546875" style="142" customWidth="1"/>
    <col min="13" max="13" width="43.85546875" style="142" customWidth="1"/>
    <col min="14" max="14" width="6.85546875" style="1" customWidth="1"/>
    <col min="15" max="15" width="10.5703125" style="1" customWidth="1"/>
    <col min="16" max="16" width="39.5703125" style="1" customWidth="1"/>
    <col min="17" max="17" width="15" style="1" customWidth="1"/>
    <col min="18" max="18" width="49.85546875" style="1" customWidth="1"/>
    <col min="19" max="19" width="34.7109375" style="1" customWidth="1"/>
    <col min="20" max="16384" width="20.7109375" style="1"/>
  </cols>
  <sheetData>
    <row r="1" spans="1:19" ht="15">
      <c r="A1" s="225"/>
      <c r="B1" s="225"/>
      <c r="C1" s="225"/>
      <c r="D1" s="225"/>
      <c r="E1" s="225"/>
      <c r="F1" s="225"/>
      <c r="G1" s="225"/>
      <c r="H1" s="225"/>
      <c r="I1" s="225"/>
      <c r="J1" s="225"/>
      <c r="K1" s="225"/>
      <c r="L1" s="225"/>
      <c r="M1" s="225"/>
      <c r="N1" s="225"/>
      <c r="O1" s="225"/>
      <c r="P1" s="225"/>
      <c r="Q1" s="9"/>
    </row>
    <row r="2" spans="1:19" ht="15.75">
      <c r="A2" s="272" t="s">
        <v>12</v>
      </c>
      <c r="B2" s="272"/>
      <c r="C2" s="272"/>
      <c r="D2" s="272"/>
      <c r="E2" s="272"/>
      <c r="F2" s="272"/>
      <c r="G2" s="272"/>
      <c r="H2" s="272"/>
      <c r="I2" s="272"/>
      <c r="J2" s="272"/>
      <c r="K2" s="272"/>
      <c r="L2" s="272"/>
      <c r="M2" s="272"/>
      <c r="N2" s="16"/>
      <c r="O2" s="16"/>
      <c r="P2" s="16"/>
      <c r="Q2" s="16"/>
    </row>
    <row r="3" spans="1:19" ht="14.25">
      <c r="A3" s="273" t="s">
        <v>13</v>
      </c>
      <c r="B3" s="273"/>
      <c r="C3" s="273"/>
      <c r="D3" s="273"/>
      <c r="E3" s="273"/>
      <c r="F3" s="273"/>
      <c r="G3" s="273"/>
      <c r="H3" s="273"/>
      <c r="I3" s="273"/>
      <c r="J3" s="273"/>
      <c r="K3" s="273"/>
      <c r="L3" s="273"/>
      <c r="M3" s="273"/>
      <c r="N3" s="17"/>
      <c r="O3" s="17"/>
      <c r="P3" s="17"/>
      <c r="Q3" s="17"/>
    </row>
    <row r="4" spans="1:19" ht="20.25">
      <c r="A4" s="274" t="s">
        <v>163</v>
      </c>
      <c r="B4" s="274"/>
      <c r="C4" s="274"/>
      <c r="D4" s="274"/>
      <c r="E4" s="274"/>
      <c r="F4" s="274"/>
      <c r="G4" s="274"/>
      <c r="H4" s="274"/>
      <c r="I4" s="274"/>
      <c r="J4" s="274"/>
      <c r="K4" s="274"/>
      <c r="L4" s="274"/>
      <c r="M4" s="274"/>
      <c r="N4" s="18"/>
      <c r="O4" s="18"/>
      <c r="P4" s="18"/>
      <c r="Q4" s="18"/>
    </row>
    <row r="5" spans="1:19" ht="20.25">
      <c r="A5" s="274" t="s">
        <v>14</v>
      </c>
      <c r="B5" s="274"/>
      <c r="C5" s="274"/>
      <c r="D5" s="274"/>
      <c r="E5" s="274"/>
      <c r="F5" s="274"/>
      <c r="G5" s="274"/>
      <c r="H5" s="274"/>
      <c r="I5" s="274"/>
      <c r="J5" s="274"/>
      <c r="K5" s="274"/>
      <c r="L5" s="274"/>
      <c r="M5" s="274"/>
      <c r="N5" s="18"/>
      <c r="O5" s="18"/>
      <c r="P5" s="18"/>
      <c r="Q5" s="18"/>
    </row>
    <row r="6" spans="1:19" ht="21.75" thickBot="1">
      <c r="A6" s="10"/>
      <c r="B6" s="11"/>
      <c r="C6" s="11"/>
      <c r="D6" s="12"/>
      <c r="E6" s="12"/>
      <c r="F6" s="109"/>
      <c r="G6" s="109"/>
      <c r="H6" s="109"/>
      <c r="I6" s="110"/>
      <c r="J6" s="110"/>
      <c r="K6" s="110"/>
      <c r="L6" s="110"/>
      <c r="M6" s="111"/>
      <c r="N6" s="13"/>
      <c r="O6" s="13"/>
      <c r="P6" s="12"/>
      <c r="Q6" s="9"/>
    </row>
    <row r="7" spans="1:19" ht="33" customHeight="1" thickBot="1">
      <c r="A7" s="278" t="s">
        <v>15</v>
      </c>
      <c r="B7" s="279"/>
      <c r="C7" s="279"/>
      <c r="D7" s="279"/>
      <c r="E7" s="279"/>
      <c r="F7" s="279"/>
      <c r="G7" s="279"/>
      <c r="H7" s="279"/>
      <c r="I7" s="279"/>
      <c r="J7" s="279"/>
      <c r="K7" s="279"/>
      <c r="L7" s="279"/>
      <c r="M7" s="280"/>
      <c r="N7" s="15"/>
      <c r="O7" s="260" t="s">
        <v>123</v>
      </c>
      <c r="P7" s="261"/>
      <c r="Q7" s="261"/>
      <c r="R7" s="262"/>
    </row>
    <row r="8" spans="1:19" ht="40.5">
      <c r="A8" s="275" t="s">
        <v>16</v>
      </c>
      <c r="B8" s="276"/>
      <c r="C8" s="276"/>
      <c r="D8" s="277"/>
      <c r="E8" s="235" t="s">
        <v>114</v>
      </c>
      <c r="F8" s="236"/>
      <c r="G8" s="236"/>
      <c r="H8" s="237"/>
      <c r="I8" s="232" t="s">
        <v>108</v>
      </c>
      <c r="J8" s="233"/>
      <c r="K8" s="234"/>
      <c r="L8" s="268" t="s">
        <v>32</v>
      </c>
      <c r="M8" s="269"/>
      <c r="N8" s="14"/>
      <c r="O8" s="164" t="s">
        <v>7</v>
      </c>
      <c r="P8" s="162" t="s">
        <v>3</v>
      </c>
      <c r="Q8" s="163" t="s">
        <v>119</v>
      </c>
      <c r="R8" s="165" t="s">
        <v>124</v>
      </c>
      <c r="S8" s="157"/>
    </row>
    <row r="9" spans="1:19" ht="36" customHeight="1" thickBot="1">
      <c r="A9" s="287" t="s">
        <v>147</v>
      </c>
      <c r="B9" s="288"/>
      <c r="C9" s="288"/>
      <c r="D9" s="289"/>
      <c r="E9" s="284">
        <v>43080</v>
      </c>
      <c r="F9" s="285"/>
      <c r="G9" s="285"/>
      <c r="H9" s="286"/>
      <c r="I9" s="244">
        <v>330</v>
      </c>
      <c r="J9" s="245"/>
      <c r="K9" s="246"/>
      <c r="L9" s="270" t="s">
        <v>148</v>
      </c>
      <c r="M9" s="271"/>
      <c r="N9" s="14"/>
      <c r="O9" s="166" t="s">
        <v>8</v>
      </c>
      <c r="P9" s="154" t="s">
        <v>2</v>
      </c>
      <c r="Q9" s="159" t="s">
        <v>120</v>
      </c>
      <c r="R9" s="167" t="s">
        <v>125</v>
      </c>
      <c r="S9" s="157"/>
    </row>
    <row r="10" spans="1:19" ht="41.25" thickBot="1">
      <c r="A10" s="228"/>
      <c r="B10" s="228"/>
      <c r="C10" s="228"/>
      <c r="D10" s="228"/>
      <c r="E10" s="228"/>
      <c r="F10" s="228"/>
      <c r="G10" s="228"/>
      <c r="H10" s="228"/>
      <c r="I10" s="228"/>
      <c r="J10" s="228"/>
      <c r="K10" s="228"/>
      <c r="L10" s="228"/>
      <c r="M10" s="228"/>
      <c r="N10" s="228"/>
      <c r="O10" s="166" t="s">
        <v>10</v>
      </c>
      <c r="P10" s="155" t="s">
        <v>9</v>
      </c>
      <c r="Q10" s="160" t="s">
        <v>121</v>
      </c>
      <c r="R10" s="167" t="s">
        <v>126</v>
      </c>
      <c r="S10" s="157"/>
    </row>
    <row r="11" spans="1:19" ht="40.5">
      <c r="A11" s="241" t="s">
        <v>66</v>
      </c>
      <c r="B11" s="242"/>
      <c r="C11" s="242"/>
      <c r="D11" s="242"/>
      <c r="E11" s="242"/>
      <c r="F11" s="242"/>
      <c r="G11" s="243"/>
      <c r="H11" s="238" t="s">
        <v>28</v>
      </c>
      <c r="I11" s="239"/>
      <c r="J11" s="240"/>
      <c r="K11" s="281" t="s">
        <v>26</v>
      </c>
      <c r="L11" s="282"/>
      <c r="M11" s="283"/>
      <c r="N11" s="5"/>
      <c r="O11" s="166" t="s">
        <v>116</v>
      </c>
      <c r="P11" s="156" t="s">
        <v>110</v>
      </c>
      <c r="Q11" s="161" t="s">
        <v>122</v>
      </c>
      <c r="R11" s="167" t="s">
        <v>127</v>
      </c>
    </row>
    <row r="12" spans="1:19" ht="61.5" thickBot="1">
      <c r="A12" s="59" t="s">
        <v>0</v>
      </c>
      <c r="B12" s="60" t="s">
        <v>29</v>
      </c>
      <c r="C12" s="60" t="s">
        <v>1</v>
      </c>
      <c r="D12" s="60" t="s">
        <v>31</v>
      </c>
      <c r="E12" s="20" t="s">
        <v>33</v>
      </c>
      <c r="F12" s="60" t="s">
        <v>30</v>
      </c>
      <c r="G12" s="61" t="s">
        <v>64</v>
      </c>
      <c r="H12" s="56" t="s">
        <v>65</v>
      </c>
      <c r="I12" s="57" t="s">
        <v>5</v>
      </c>
      <c r="J12" s="58" t="s">
        <v>6</v>
      </c>
      <c r="K12" s="54" t="s">
        <v>27</v>
      </c>
      <c r="L12" s="63" t="s">
        <v>67</v>
      </c>
      <c r="M12" s="55" t="s">
        <v>11</v>
      </c>
      <c r="N12" s="5"/>
      <c r="O12" s="168" t="s">
        <v>112</v>
      </c>
      <c r="P12" s="169" t="s">
        <v>117</v>
      </c>
      <c r="Q12" s="263"/>
      <c r="R12" s="264"/>
    </row>
    <row r="13" spans="1:19" ht="24" customHeight="1" thickBot="1">
      <c r="A13" s="256" t="s">
        <v>34</v>
      </c>
      <c r="B13" s="257"/>
      <c r="C13" s="257"/>
      <c r="D13" s="257"/>
      <c r="E13" s="257"/>
      <c r="F13" s="266"/>
      <c r="G13" s="257"/>
      <c r="H13" s="257"/>
      <c r="I13" s="257"/>
      <c r="J13" s="257"/>
      <c r="K13" s="257"/>
      <c r="L13" s="257"/>
      <c r="M13" s="259"/>
      <c r="N13" s="5"/>
      <c r="O13" s="158"/>
    </row>
    <row r="14" spans="1:19" ht="108">
      <c r="A14" s="64">
        <v>1</v>
      </c>
      <c r="B14" s="65" t="s">
        <v>17</v>
      </c>
      <c r="C14" s="68" t="s">
        <v>68</v>
      </c>
      <c r="D14" s="74" t="s">
        <v>86</v>
      </c>
      <c r="E14" s="94">
        <v>3</v>
      </c>
      <c r="F14" s="112" t="s">
        <v>119</v>
      </c>
      <c r="G14" s="113">
        <v>2</v>
      </c>
      <c r="H14" s="143">
        <v>1</v>
      </c>
      <c r="I14" s="187">
        <v>43117</v>
      </c>
      <c r="J14" s="114" t="s">
        <v>155</v>
      </c>
      <c r="K14" s="115" t="s">
        <v>109</v>
      </c>
      <c r="L14" s="116">
        <v>3</v>
      </c>
      <c r="M14" s="117"/>
      <c r="N14" s="5"/>
      <c r="O14" s="158"/>
    </row>
    <row r="15" spans="1:19" ht="208.5" customHeight="1">
      <c r="A15" s="66">
        <v>2</v>
      </c>
      <c r="B15" s="24" t="s">
        <v>18</v>
      </c>
      <c r="C15" s="24" t="s">
        <v>69</v>
      </c>
      <c r="D15" s="75" t="s">
        <v>91</v>
      </c>
      <c r="E15" s="95">
        <v>7</v>
      </c>
      <c r="F15" s="112" t="s">
        <v>149</v>
      </c>
      <c r="G15" s="118">
        <v>2</v>
      </c>
      <c r="H15" s="188" t="s">
        <v>164</v>
      </c>
      <c r="I15" s="189" t="s">
        <v>165</v>
      </c>
      <c r="J15" s="190" t="s">
        <v>166</v>
      </c>
      <c r="K15" s="120" t="s">
        <v>2</v>
      </c>
      <c r="L15" s="121">
        <v>4</v>
      </c>
      <c r="M15" s="122" t="s">
        <v>173</v>
      </c>
      <c r="N15" s="19"/>
      <c r="O15" s="158"/>
    </row>
    <row r="16" spans="1:19" s="3" customFormat="1" ht="126">
      <c r="A16" s="66">
        <v>3</v>
      </c>
      <c r="B16" s="25" t="s">
        <v>118</v>
      </c>
      <c r="C16" s="24" t="s">
        <v>70</v>
      </c>
      <c r="D16" s="76" t="s">
        <v>87</v>
      </c>
      <c r="E16" s="96">
        <v>7</v>
      </c>
      <c r="F16" s="112" t="s">
        <v>150</v>
      </c>
      <c r="G16" s="123">
        <v>2</v>
      </c>
      <c r="H16" s="144"/>
      <c r="I16" s="189"/>
      <c r="J16" s="191"/>
      <c r="K16" s="120" t="s">
        <v>111</v>
      </c>
      <c r="L16" s="121">
        <v>0</v>
      </c>
      <c r="M16" s="122" t="s">
        <v>182</v>
      </c>
      <c r="N16" s="6"/>
    </row>
    <row r="17" spans="1:23" s="3" customFormat="1" ht="37.5" customHeight="1">
      <c r="A17" s="229">
        <v>4</v>
      </c>
      <c r="B17" s="25" t="s">
        <v>19</v>
      </c>
      <c r="C17" s="247" t="s">
        <v>90</v>
      </c>
      <c r="D17" s="247" t="s">
        <v>89</v>
      </c>
      <c r="E17" s="97">
        <v>3</v>
      </c>
      <c r="F17" s="124"/>
      <c r="G17" s="125"/>
      <c r="H17" s="108"/>
      <c r="I17" s="290"/>
      <c r="J17" s="86"/>
      <c r="K17" s="324" t="s">
        <v>111</v>
      </c>
      <c r="L17" s="197"/>
      <c r="M17" s="293" t="s">
        <v>183</v>
      </c>
      <c r="N17" s="6"/>
    </row>
    <row r="18" spans="1:23" s="3" customFormat="1" ht="75">
      <c r="A18" s="230"/>
      <c r="B18" s="26" t="s">
        <v>20</v>
      </c>
      <c r="C18" s="248"/>
      <c r="D18" s="248"/>
      <c r="E18" s="98">
        <v>1</v>
      </c>
      <c r="F18" s="126" t="s">
        <v>151</v>
      </c>
      <c r="G18" s="123">
        <v>1</v>
      </c>
      <c r="H18" s="108"/>
      <c r="I18" s="291"/>
      <c r="J18" s="87"/>
      <c r="K18" s="325"/>
      <c r="L18" s="198">
        <v>0.5</v>
      </c>
      <c r="M18" s="294"/>
      <c r="N18" s="6"/>
    </row>
    <row r="19" spans="1:23" s="3" customFormat="1" ht="82.5" customHeight="1">
      <c r="A19" s="231"/>
      <c r="B19" s="27" t="s">
        <v>21</v>
      </c>
      <c r="C19" s="249"/>
      <c r="D19" s="249"/>
      <c r="E19" s="99">
        <v>2</v>
      </c>
      <c r="F19" s="126" t="s">
        <v>122</v>
      </c>
      <c r="G19" s="128">
        <v>1</v>
      </c>
      <c r="H19" s="129"/>
      <c r="I19" s="292"/>
      <c r="J19" s="88"/>
      <c r="K19" s="130" t="s">
        <v>110</v>
      </c>
      <c r="L19" s="210"/>
      <c r="M19" s="224"/>
      <c r="N19" s="6"/>
    </row>
    <row r="20" spans="1:23" s="3" customFormat="1" ht="82.5" customHeight="1">
      <c r="A20" s="229">
        <v>5</v>
      </c>
      <c r="B20" s="28" t="s">
        <v>22</v>
      </c>
      <c r="C20" s="247" t="s">
        <v>71</v>
      </c>
      <c r="D20" s="247" t="s">
        <v>88</v>
      </c>
      <c r="E20" s="97">
        <v>10</v>
      </c>
      <c r="F20" s="124"/>
      <c r="G20" s="131"/>
      <c r="H20" s="331">
        <v>2</v>
      </c>
      <c r="I20" s="211"/>
      <c r="J20" s="86"/>
      <c r="K20" s="335" t="s">
        <v>2</v>
      </c>
      <c r="L20" s="337">
        <v>3</v>
      </c>
      <c r="M20" s="293" t="s">
        <v>175</v>
      </c>
      <c r="N20" s="6"/>
    </row>
    <row r="21" spans="1:23" s="3" customFormat="1" ht="153" customHeight="1">
      <c r="A21" s="230"/>
      <c r="B21" s="29" t="s">
        <v>23</v>
      </c>
      <c r="C21" s="248"/>
      <c r="D21" s="248"/>
      <c r="E21" s="100">
        <v>5</v>
      </c>
      <c r="F21" s="126" t="s">
        <v>120</v>
      </c>
      <c r="G21" s="123">
        <v>2</v>
      </c>
      <c r="H21" s="332"/>
      <c r="I21" s="214">
        <v>43124</v>
      </c>
      <c r="J21" s="87" t="s">
        <v>167</v>
      </c>
      <c r="K21" s="336"/>
      <c r="L21" s="338"/>
      <c r="M21" s="294"/>
      <c r="N21" s="6"/>
    </row>
    <row r="22" spans="1:23" s="3" customFormat="1" ht="37.5">
      <c r="A22" s="230"/>
      <c r="B22" s="30" t="s">
        <v>24</v>
      </c>
      <c r="C22" s="248"/>
      <c r="D22" s="248"/>
      <c r="E22" s="100">
        <v>2</v>
      </c>
      <c r="F22" s="126" t="s">
        <v>119</v>
      </c>
      <c r="G22" s="123">
        <v>2</v>
      </c>
      <c r="H22" s="332"/>
      <c r="I22" s="212"/>
      <c r="J22" s="87" t="s">
        <v>156</v>
      </c>
      <c r="K22" s="127" t="s">
        <v>109</v>
      </c>
      <c r="L22" s="198">
        <v>2</v>
      </c>
      <c r="M22" s="207"/>
      <c r="N22" s="6"/>
    </row>
    <row r="23" spans="1:23" s="3" customFormat="1" ht="111" customHeight="1" thickBot="1">
      <c r="A23" s="309"/>
      <c r="B23" s="67" t="s">
        <v>25</v>
      </c>
      <c r="C23" s="298"/>
      <c r="D23" s="298"/>
      <c r="E23" s="101">
        <v>3</v>
      </c>
      <c r="F23" s="132" t="s">
        <v>120</v>
      </c>
      <c r="G23" s="133">
        <v>3</v>
      </c>
      <c r="H23" s="333"/>
      <c r="I23" s="213"/>
      <c r="J23" s="89" t="s">
        <v>168</v>
      </c>
      <c r="K23" s="134" t="s">
        <v>111</v>
      </c>
      <c r="L23" s="199">
        <v>0</v>
      </c>
      <c r="M23" s="208" t="s">
        <v>174</v>
      </c>
      <c r="N23" s="6"/>
    </row>
    <row r="24" spans="1:23" s="3" customFormat="1" ht="28.5" customHeight="1" thickBot="1">
      <c r="A24" s="256" t="s">
        <v>35</v>
      </c>
      <c r="B24" s="257"/>
      <c r="C24" s="257"/>
      <c r="D24" s="257"/>
      <c r="E24" s="257"/>
      <c r="F24" s="258"/>
      <c r="G24" s="257"/>
      <c r="H24" s="257"/>
      <c r="I24" s="257"/>
      <c r="J24" s="257"/>
      <c r="K24" s="257"/>
      <c r="L24" s="257"/>
      <c r="M24" s="259"/>
      <c r="N24" s="7"/>
      <c r="O24" s="4"/>
      <c r="P24" s="4"/>
    </row>
    <row r="25" spans="1:23" s="3" customFormat="1" ht="97.5" customHeight="1">
      <c r="A25" s="40">
        <v>6</v>
      </c>
      <c r="B25" s="27" t="s">
        <v>36</v>
      </c>
      <c r="C25" s="27" t="s">
        <v>72</v>
      </c>
      <c r="D25" s="39" t="s">
        <v>92</v>
      </c>
      <c r="E25" s="40">
        <v>8</v>
      </c>
      <c r="F25" s="126" t="s">
        <v>152</v>
      </c>
      <c r="G25" s="107">
        <v>4</v>
      </c>
      <c r="H25" s="145"/>
      <c r="I25" s="145"/>
      <c r="J25" s="215"/>
      <c r="K25" s="135" t="s">
        <v>111</v>
      </c>
      <c r="L25" s="135">
        <v>0</v>
      </c>
      <c r="M25" s="222" t="s">
        <v>184</v>
      </c>
      <c r="N25" s="7"/>
    </row>
    <row r="26" spans="1:23" s="4" customFormat="1" ht="144">
      <c r="A26" s="32">
        <v>7</v>
      </c>
      <c r="B26" s="31" t="s">
        <v>37</v>
      </c>
      <c r="C26" s="31" t="s">
        <v>73</v>
      </c>
      <c r="D26" s="76" t="s">
        <v>93</v>
      </c>
      <c r="E26" s="32">
        <v>5</v>
      </c>
      <c r="F26" s="32" t="s">
        <v>119</v>
      </c>
      <c r="G26" s="32">
        <v>2</v>
      </c>
      <c r="H26" s="146">
        <v>2</v>
      </c>
      <c r="I26" s="192">
        <v>43115</v>
      </c>
      <c r="J26" s="193" t="s">
        <v>157</v>
      </c>
      <c r="K26" s="121" t="s">
        <v>109</v>
      </c>
      <c r="L26" s="121">
        <v>5</v>
      </c>
      <c r="M26" s="85"/>
      <c r="N26" s="7"/>
      <c r="O26" s="3"/>
      <c r="P26" s="3"/>
      <c r="W26" s="119"/>
    </row>
    <row r="27" spans="1:23" s="3" customFormat="1" ht="90.75" thickBot="1">
      <c r="A27" s="33">
        <v>8</v>
      </c>
      <c r="B27" s="25" t="s">
        <v>38</v>
      </c>
      <c r="C27" s="68" t="s">
        <v>74</v>
      </c>
      <c r="D27" s="77" t="s">
        <v>94</v>
      </c>
      <c r="E27" s="33">
        <v>2</v>
      </c>
      <c r="F27" s="33" t="s">
        <v>119</v>
      </c>
      <c r="G27" s="33">
        <v>1</v>
      </c>
      <c r="H27" s="147">
        <v>2</v>
      </c>
      <c r="I27" s="194">
        <v>43149</v>
      </c>
      <c r="J27" s="195" t="s">
        <v>158</v>
      </c>
      <c r="K27" s="136" t="s">
        <v>2</v>
      </c>
      <c r="L27" s="136">
        <v>1</v>
      </c>
      <c r="M27" s="170" t="s">
        <v>161</v>
      </c>
      <c r="N27" s="8"/>
    </row>
    <row r="28" spans="1:23" s="3" customFormat="1" ht="24" customHeight="1" thickBot="1">
      <c r="A28" s="265" t="s">
        <v>39</v>
      </c>
      <c r="B28" s="266"/>
      <c r="C28" s="266"/>
      <c r="D28" s="266"/>
      <c r="E28" s="266"/>
      <c r="F28" s="266"/>
      <c r="G28" s="266"/>
      <c r="H28" s="266"/>
      <c r="I28" s="266"/>
      <c r="J28" s="266"/>
      <c r="K28" s="266"/>
      <c r="L28" s="266"/>
      <c r="M28" s="267"/>
      <c r="N28" s="8"/>
    </row>
    <row r="29" spans="1:23" s="3" customFormat="1" ht="39" customHeight="1">
      <c r="A29" s="310">
        <v>9</v>
      </c>
      <c r="B29" s="69" t="s">
        <v>40</v>
      </c>
      <c r="C29" s="250" t="s">
        <v>75</v>
      </c>
      <c r="D29" s="253" t="s">
        <v>115</v>
      </c>
      <c r="E29" s="38">
        <v>7</v>
      </c>
      <c r="F29" s="137"/>
      <c r="G29" s="137"/>
      <c r="H29" s="203"/>
      <c r="I29" s="334" t="s">
        <v>112</v>
      </c>
      <c r="J29" s="148"/>
      <c r="K29" s="326" t="s">
        <v>109</v>
      </c>
      <c r="L29" s="200"/>
      <c r="M29" s="326"/>
      <c r="N29" s="8"/>
    </row>
    <row r="30" spans="1:23" s="3" customFormat="1" ht="85.5" customHeight="1">
      <c r="A30" s="311"/>
      <c r="B30" s="70" t="s">
        <v>51</v>
      </c>
      <c r="C30" s="251"/>
      <c r="D30" s="254"/>
      <c r="E30" s="93">
        <v>2</v>
      </c>
      <c r="F30" s="106" t="s">
        <v>119</v>
      </c>
      <c r="G30" s="106">
        <v>2</v>
      </c>
      <c r="H30" s="204"/>
      <c r="I30" s="303"/>
      <c r="J30" s="195" t="s">
        <v>159</v>
      </c>
      <c r="K30" s="296"/>
      <c r="L30" s="201">
        <v>2</v>
      </c>
      <c r="M30" s="296"/>
      <c r="N30" s="7"/>
    </row>
    <row r="31" spans="1:23" s="3" customFormat="1" ht="112.5" customHeight="1">
      <c r="A31" s="311"/>
      <c r="B31" s="70" t="s">
        <v>52</v>
      </c>
      <c r="C31" s="251"/>
      <c r="D31" s="254"/>
      <c r="E31" s="93">
        <v>1</v>
      </c>
      <c r="F31" s="106" t="s">
        <v>119</v>
      </c>
      <c r="G31" s="106">
        <v>2</v>
      </c>
      <c r="H31" s="204"/>
      <c r="I31" s="303"/>
      <c r="J31" s="195" t="s">
        <v>159</v>
      </c>
      <c r="K31" s="138" t="s">
        <v>111</v>
      </c>
      <c r="L31" s="201">
        <v>0</v>
      </c>
      <c r="M31" s="201" t="s">
        <v>162</v>
      </c>
      <c r="N31" s="8"/>
    </row>
    <row r="32" spans="1:23" s="3" customFormat="1" ht="24.75" customHeight="1">
      <c r="A32" s="311"/>
      <c r="B32" s="319" t="s">
        <v>53</v>
      </c>
      <c r="C32" s="251"/>
      <c r="D32" s="254"/>
      <c r="E32" s="226">
        <v>4</v>
      </c>
      <c r="F32" s="106"/>
      <c r="G32" s="106"/>
      <c r="H32" s="204"/>
      <c r="I32" s="303"/>
      <c r="J32" s="149"/>
      <c r="K32" s="296" t="s">
        <v>111</v>
      </c>
      <c r="L32" s="201"/>
      <c r="M32" s="201"/>
      <c r="N32" s="8"/>
    </row>
    <row r="33" spans="1:49" s="3" customFormat="1" ht="41.25" customHeight="1">
      <c r="A33" s="312"/>
      <c r="B33" s="320"/>
      <c r="C33" s="252"/>
      <c r="D33" s="255"/>
      <c r="E33" s="227"/>
      <c r="F33" s="107" t="s">
        <v>153</v>
      </c>
      <c r="G33" s="107">
        <v>2</v>
      </c>
      <c r="H33" s="205"/>
      <c r="I33" s="304"/>
      <c r="J33" s="150" t="s">
        <v>169</v>
      </c>
      <c r="K33" s="330"/>
      <c r="L33" s="202">
        <v>0</v>
      </c>
      <c r="M33" s="202" t="s">
        <v>176</v>
      </c>
      <c r="N33" s="7"/>
    </row>
    <row r="34" spans="1:49" s="3" customFormat="1" ht="27.75">
      <c r="A34" s="306">
        <v>10</v>
      </c>
      <c r="B34" s="45" t="s">
        <v>41</v>
      </c>
      <c r="C34" s="308" t="s">
        <v>76</v>
      </c>
      <c r="D34" s="308" t="s">
        <v>96</v>
      </c>
      <c r="E34" s="41">
        <v>8</v>
      </c>
      <c r="F34" s="33"/>
      <c r="G34" s="33"/>
      <c r="H34" s="302">
        <v>1</v>
      </c>
      <c r="I34" s="305">
        <v>43154</v>
      </c>
      <c r="J34" s="151"/>
      <c r="K34" s="295" t="s">
        <v>109</v>
      </c>
      <c r="L34" s="206"/>
      <c r="M34" s="295"/>
      <c r="N34" s="7"/>
      <c r="O34" s="4"/>
      <c r="P34" s="4"/>
    </row>
    <row r="35" spans="1:49" s="3" customFormat="1" ht="72">
      <c r="A35" s="306"/>
      <c r="B35" s="36" t="s">
        <v>57</v>
      </c>
      <c r="C35" s="254"/>
      <c r="D35" s="254"/>
      <c r="E35" s="226">
        <v>3</v>
      </c>
      <c r="F35" s="106" t="s">
        <v>119</v>
      </c>
      <c r="G35" s="106">
        <v>1</v>
      </c>
      <c r="H35" s="303"/>
      <c r="I35" s="303"/>
      <c r="J35" s="149" t="s">
        <v>160</v>
      </c>
      <c r="K35" s="296"/>
      <c r="L35" s="201">
        <v>3</v>
      </c>
      <c r="M35" s="296"/>
      <c r="N35" s="8"/>
      <c r="O35" s="4"/>
      <c r="P35" s="4"/>
    </row>
    <row r="36" spans="1:49" s="4" customFormat="1" ht="37.5">
      <c r="A36" s="306"/>
      <c r="B36" s="37" t="s">
        <v>56</v>
      </c>
      <c r="C36" s="254"/>
      <c r="D36" s="254"/>
      <c r="E36" s="226"/>
      <c r="F36" s="106" t="s">
        <v>154</v>
      </c>
      <c r="G36" s="106"/>
      <c r="H36" s="303"/>
      <c r="I36" s="303"/>
      <c r="J36" s="149"/>
      <c r="K36" s="138" t="s">
        <v>112</v>
      </c>
      <c r="L36" s="201"/>
      <c r="M36" s="201"/>
      <c r="N36" s="8"/>
      <c r="O36" s="3"/>
      <c r="P36" s="3"/>
    </row>
    <row r="37" spans="1:49" s="4" customFormat="1" ht="252">
      <c r="A37" s="306"/>
      <c r="B37" s="35" t="s">
        <v>54</v>
      </c>
      <c r="C37" s="254"/>
      <c r="D37" s="254"/>
      <c r="E37" s="93">
        <v>2</v>
      </c>
      <c r="F37" s="106" t="s">
        <v>120</v>
      </c>
      <c r="G37" s="106">
        <v>1</v>
      </c>
      <c r="H37" s="303"/>
      <c r="I37" s="303"/>
      <c r="J37" s="149" t="s">
        <v>171</v>
      </c>
      <c r="K37" s="138" t="s">
        <v>111</v>
      </c>
      <c r="L37" s="201">
        <v>0</v>
      </c>
      <c r="M37" s="201" t="s">
        <v>177</v>
      </c>
      <c r="N37" s="7"/>
      <c r="O37" s="3"/>
      <c r="P37" s="3"/>
    </row>
    <row r="38" spans="1:49" s="3" customFormat="1" ht="56.25">
      <c r="A38" s="307"/>
      <c r="B38" s="27" t="s">
        <v>55</v>
      </c>
      <c r="C38" s="255"/>
      <c r="D38" s="255"/>
      <c r="E38" s="102">
        <v>3</v>
      </c>
      <c r="F38" s="107" t="s">
        <v>122</v>
      </c>
      <c r="G38" s="107">
        <v>2</v>
      </c>
      <c r="H38" s="304"/>
      <c r="I38" s="304"/>
      <c r="J38" s="150"/>
      <c r="K38" s="139" t="s">
        <v>110</v>
      </c>
      <c r="L38" s="202"/>
      <c r="M38" s="202"/>
      <c r="N38" s="7"/>
    </row>
    <row r="39" spans="1:49" s="3" customFormat="1" ht="93.75">
      <c r="A39" s="299">
        <v>11</v>
      </c>
      <c r="B39" s="42" t="s">
        <v>58</v>
      </c>
      <c r="C39" s="313" t="s">
        <v>77</v>
      </c>
      <c r="D39" s="71" t="s">
        <v>97</v>
      </c>
      <c r="E39" s="92">
        <v>4</v>
      </c>
      <c r="F39" s="103" t="s">
        <v>120</v>
      </c>
      <c r="G39" s="103">
        <v>1</v>
      </c>
      <c r="H39" s="152"/>
      <c r="I39" s="152"/>
      <c r="J39" s="152" t="s">
        <v>170</v>
      </c>
      <c r="K39" s="83" t="s">
        <v>111</v>
      </c>
      <c r="L39" s="216">
        <v>0</v>
      </c>
      <c r="M39" s="83" t="s">
        <v>178</v>
      </c>
      <c r="N39" s="7"/>
    </row>
    <row r="40" spans="1:49" s="3" customFormat="1" ht="68.25" customHeight="1">
      <c r="A40" s="300"/>
      <c r="B40" s="43" t="s">
        <v>42</v>
      </c>
      <c r="C40" s="315"/>
      <c r="D40" s="73" t="s">
        <v>98</v>
      </c>
      <c r="E40" s="104">
        <v>3</v>
      </c>
      <c r="F40" s="104" t="s">
        <v>121</v>
      </c>
      <c r="G40" s="104">
        <v>1</v>
      </c>
      <c r="H40" s="90"/>
      <c r="I40" s="90"/>
      <c r="J40" s="90"/>
      <c r="K40" s="84" t="s">
        <v>111</v>
      </c>
      <c r="L40" s="217">
        <v>0</v>
      </c>
      <c r="M40" s="223" t="s">
        <v>181</v>
      </c>
      <c r="N40" s="7"/>
    </row>
    <row r="41" spans="1:49" s="22" customFormat="1" ht="111" customHeight="1">
      <c r="A41" s="44">
        <v>12</v>
      </c>
      <c r="B41" s="23" t="s">
        <v>43</v>
      </c>
      <c r="C41" s="62" t="s">
        <v>78</v>
      </c>
      <c r="D41" s="62" t="s">
        <v>100</v>
      </c>
      <c r="E41" s="44">
        <v>3</v>
      </c>
      <c r="F41" s="44" t="s">
        <v>120</v>
      </c>
      <c r="G41" s="44">
        <v>1</v>
      </c>
      <c r="H41" s="91"/>
      <c r="I41" s="91"/>
      <c r="J41" s="91" t="s">
        <v>172</v>
      </c>
      <c r="K41" s="85" t="s">
        <v>111</v>
      </c>
      <c r="L41" s="85">
        <v>0</v>
      </c>
      <c r="M41" s="85" t="s">
        <v>179</v>
      </c>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49" s="22" customFormat="1" ht="93" customHeight="1">
      <c r="A42" s="44">
        <v>13</v>
      </c>
      <c r="B42" s="25" t="s">
        <v>44</v>
      </c>
      <c r="C42" s="71" t="s">
        <v>95</v>
      </c>
      <c r="D42" s="62" t="s">
        <v>99</v>
      </c>
      <c r="E42" s="44">
        <v>3</v>
      </c>
      <c r="F42" s="44" t="s">
        <v>121</v>
      </c>
      <c r="G42" s="44">
        <v>1</v>
      </c>
      <c r="H42" s="91"/>
      <c r="I42" s="91"/>
      <c r="J42" s="91"/>
      <c r="K42" s="85" t="s">
        <v>111</v>
      </c>
      <c r="L42" s="85">
        <v>0</v>
      </c>
      <c r="M42" s="223" t="s">
        <v>181</v>
      </c>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s="22" customFormat="1" ht="75">
      <c r="A43" s="299">
        <v>14</v>
      </c>
      <c r="B43" s="34" t="s">
        <v>45</v>
      </c>
      <c r="C43" s="313" t="s">
        <v>79</v>
      </c>
      <c r="D43" s="313" t="s">
        <v>101</v>
      </c>
      <c r="E43" s="48">
        <v>7</v>
      </c>
      <c r="F43" s="103"/>
      <c r="G43" s="103"/>
      <c r="H43" s="152"/>
      <c r="I43" s="152"/>
      <c r="J43" s="152"/>
      <c r="K43" s="321" t="s">
        <v>111</v>
      </c>
      <c r="L43" s="327">
        <v>0</v>
      </c>
      <c r="M43" s="316" t="s">
        <v>181</v>
      </c>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1:49" s="22" customFormat="1" ht="23.25">
      <c r="A44" s="301"/>
      <c r="B44" s="45" t="s">
        <v>46</v>
      </c>
      <c r="C44" s="314"/>
      <c r="D44" s="314"/>
      <c r="E44" s="49">
        <v>2</v>
      </c>
      <c r="F44" s="105" t="s">
        <v>121</v>
      </c>
      <c r="G44" s="105">
        <v>2</v>
      </c>
      <c r="H44" s="153"/>
      <c r="I44" s="153"/>
      <c r="J44" s="153"/>
      <c r="K44" s="322"/>
      <c r="L44" s="328"/>
      <c r="M44" s="317"/>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s="22" customFormat="1" ht="37.5">
      <c r="A45" s="301"/>
      <c r="B45" s="46" t="s">
        <v>47</v>
      </c>
      <c r="C45" s="314"/>
      <c r="D45" s="314"/>
      <c r="E45" s="49">
        <v>2</v>
      </c>
      <c r="F45" s="105"/>
      <c r="G45" s="105"/>
      <c r="H45" s="153"/>
      <c r="I45" s="153"/>
      <c r="J45" s="153"/>
      <c r="K45" s="322"/>
      <c r="L45" s="328"/>
      <c r="M45" s="317"/>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1:49" s="22" customFormat="1" ht="23.25">
      <c r="A46" s="301"/>
      <c r="B46" s="46" t="s">
        <v>48</v>
      </c>
      <c r="C46" s="314"/>
      <c r="D46" s="314"/>
      <c r="E46" s="49">
        <v>1</v>
      </c>
      <c r="F46" s="105"/>
      <c r="G46" s="105"/>
      <c r="H46" s="153"/>
      <c r="I46" s="153"/>
      <c r="J46" s="153"/>
      <c r="K46" s="322"/>
      <c r="L46" s="328"/>
      <c r="M46" s="317"/>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s="22" customFormat="1" ht="23.25">
      <c r="A47" s="300"/>
      <c r="B47" s="47" t="s">
        <v>49</v>
      </c>
      <c r="C47" s="315"/>
      <c r="D47" s="315"/>
      <c r="E47" s="50">
        <v>2</v>
      </c>
      <c r="F47" s="104"/>
      <c r="G47" s="104"/>
      <c r="H47" s="90"/>
      <c r="I47" s="90"/>
      <c r="J47" s="90"/>
      <c r="K47" s="323"/>
      <c r="L47" s="329"/>
      <c r="M47" s="318"/>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1:49" s="22" customFormat="1" ht="108.75" thickBot="1">
      <c r="A48" s="48">
        <v>15</v>
      </c>
      <c r="B48" s="26" t="s">
        <v>50</v>
      </c>
      <c r="C48" s="78" t="s">
        <v>80</v>
      </c>
      <c r="D48" s="71" t="s">
        <v>102</v>
      </c>
      <c r="E48" s="48">
        <v>5</v>
      </c>
      <c r="F48" s="103" t="s">
        <v>122</v>
      </c>
      <c r="G48" s="103">
        <v>1</v>
      </c>
      <c r="H48" s="152"/>
      <c r="I48" s="152"/>
      <c r="J48" s="152"/>
      <c r="K48" s="83" t="s">
        <v>110</v>
      </c>
      <c r="L48" s="83"/>
      <c r="M48" s="83"/>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s="22" customFormat="1" ht="24" customHeight="1" thickBot="1">
      <c r="A49" s="256" t="s">
        <v>63</v>
      </c>
      <c r="B49" s="257"/>
      <c r="C49" s="257"/>
      <c r="D49" s="257"/>
      <c r="E49" s="257"/>
      <c r="F49" s="257"/>
      <c r="G49" s="257"/>
      <c r="H49" s="257"/>
      <c r="I49" s="257"/>
      <c r="J49" s="257"/>
      <c r="K49" s="257"/>
      <c r="L49" s="257"/>
      <c r="M49" s="259"/>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1:49" s="22" customFormat="1" ht="56.25">
      <c r="A50" s="53">
        <v>16</v>
      </c>
      <c r="B50" s="27" t="s">
        <v>59</v>
      </c>
      <c r="C50" s="27" t="s">
        <v>81</v>
      </c>
      <c r="D50" s="79" t="s">
        <v>103</v>
      </c>
      <c r="E50" s="53">
        <v>4</v>
      </c>
      <c r="F50" s="104" t="s">
        <v>121</v>
      </c>
      <c r="G50" s="104">
        <v>1</v>
      </c>
      <c r="H50" s="90"/>
      <c r="I50" s="90"/>
      <c r="J50" s="90"/>
      <c r="K50" s="84" t="s">
        <v>2</v>
      </c>
      <c r="L50" s="84">
        <v>2</v>
      </c>
      <c r="M50" s="223" t="s">
        <v>185</v>
      </c>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1:49" s="22" customFormat="1" ht="72">
      <c r="A51" s="44">
        <v>17</v>
      </c>
      <c r="B51" s="31" t="s">
        <v>60</v>
      </c>
      <c r="C51" s="31" t="s">
        <v>82</v>
      </c>
      <c r="D51" s="80" t="s">
        <v>104</v>
      </c>
      <c r="E51" s="44">
        <v>6</v>
      </c>
      <c r="F51" s="44" t="s">
        <v>151</v>
      </c>
      <c r="G51" s="44">
        <v>12</v>
      </c>
      <c r="H51" s="91"/>
      <c r="I51" s="91"/>
      <c r="J51" s="91"/>
      <c r="K51" s="85" t="s">
        <v>111</v>
      </c>
      <c r="L51" s="85">
        <v>3</v>
      </c>
      <c r="M51" s="223" t="s">
        <v>181</v>
      </c>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1:49" s="22" customFormat="1" ht="75">
      <c r="A52" s="44">
        <v>18</v>
      </c>
      <c r="B52" s="31" t="s">
        <v>61</v>
      </c>
      <c r="C52" s="72" t="s">
        <v>83</v>
      </c>
      <c r="D52" s="80" t="s">
        <v>105</v>
      </c>
      <c r="E52" s="44">
        <v>1</v>
      </c>
      <c r="F52" s="44" t="s">
        <v>151</v>
      </c>
      <c r="G52" s="44">
        <v>1</v>
      </c>
      <c r="H52" s="91"/>
      <c r="I52" s="196"/>
      <c r="J52" s="91"/>
      <c r="K52" s="85" t="s">
        <v>111</v>
      </c>
      <c r="L52" s="85">
        <v>0.5</v>
      </c>
      <c r="M52" s="223" t="s">
        <v>181</v>
      </c>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s="22" customFormat="1" ht="75">
      <c r="A53" s="44">
        <v>19</v>
      </c>
      <c r="B53" s="31" t="s">
        <v>62</v>
      </c>
      <c r="C53" s="31" t="s">
        <v>84</v>
      </c>
      <c r="D53" s="80" t="s">
        <v>106</v>
      </c>
      <c r="E53" s="44">
        <v>2</v>
      </c>
      <c r="F53" s="44" t="s">
        <v>151</v>
      </c>
      <c r="G53" s="44">
        <v>2</v>
      </c>
      <c r="H53" s="91"/>
      <c r="I53" s="196"/>
      <c r="J53" s="91"/>
      <c r="K53" s="85" t="s">
        <v>111</v>
      </c>
      <c r="L53" s="85">
        <v>1</v>
      </c>
      <c r="M53" s="223" t="s">
        <v>181</v>
      </c>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1:49" s="22" customFormat="1" ht="155.25" customHeight="1" thickBot="1">
      <c r="A54" s="44">
        <v>20</v>
      </c>
      <c r="B54" s="31" t="s">
        <v>4</v>
      </c>
      <c r="C54" s="31" t="s">
        <v>85</v>
      </c>
      <c r="D54" s="81" t="s">
        <v>107</v>
      </c>
      <c r="E54" s="44">
        <v>2</v>
      </c>
      <c r="F54" s="44" t="s">
        <v>120</v>
      </c>
      <c r="G54" s="44">
        <v>1</v>
      </c>
      <c r="H54" s="91"/>
      <c r="I54" s="91"/>
      <c r="J54" s="91"/>
      <c r="K54" s="85" t="s">
        <v>110</v>
      </c>
      <c r="L54" s="85"/>
      <c r="M54" s="85" t="s">
        <v>180</v>
      </c>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s="22" customFormat="1" ht="23.25" customHeight="1" thickBot="1">
      <c r="A55" s="51"/>
      <c r="B55" s="52"/>
      <c r="C55" s="52"/>
      <c r="D55" s="52"/>
      <c r="E55" s="52"/>
      <c r="F55" s="140"/>
      <c r="G55" s="140"/>
      <c r="H55" s="297" t="s">
        <v>113</v>
      </c>
      <c r="I55" s="297"/>
      <c r="J55" s="297"/>
      <c r="K55" s="297"/>
      <c r="L55" s="209">
        <f>L54+L53+L52+L51+L50+L48+L43+L42+L41+L40+L39+L38+L37+L36+L35+L33+L31+L30+L29+L27+L26+L25+L23+L22+L20+L19+L18+L17+L16+L15+L14</f>
        <v>30</v>
      </c>
      <c r="M55" s="17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1:49" s="22" customFormat="1" ht="23.25">
      <c r="A56" s="21"/>
      <c r="B56" s="21"/>
      <c r="C56" s="21"/>
      <c r="D56" s="21"/>
      <c r="E56" s="21"/>
      <c r="F56" s="141"/>
      <c r="G56" s="141"/>
      <c r="H56" s="141"/>
      <c r="I56" s="141"/>
      <c r="J56" s="141"/>
      <c r="K56" s="141"/>
      <c r="L56" s="141"/>
      <c r="M56" s="14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s="22" customFormat="1" ht="204" customHeight="1">
      <c r="A57" s="21"/>
      <c r="B57" s="21"/>
      <c r="C57" s="21"/>
      <c r="D57" s="21"/>
      <c r="E57" s="21"/>
      <c r="F57" s="141"/>
      <c r="G57" s="141"/>
      <c r="H57" s="141"/>
      <c r="I57" s="141"/>
      <c r="J57" s="141"/>
      <c r="K57" s="141"/>
      <c r="L57" s="141"/>
      <c r="M57" s="14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1:49" s="22" customFormat="1" ht="153" customHeight="1">
      <c r="A58" s="21"/>
      <c r="B58" s="21"/>
      <c r="C58" s="21"/>
      <c r="D58" s="21"/>
      <c r="E58" s="21"/>
      <c r="F58" s="141"/>
      <c r="G58" s="141"/>
      <c r="H58" s="141"/>
      <c r="I58" s="141"/>
      <c r="J58" s="141"/>
      <c r="K58" s="141"/>
      <c r="L58" s="141"/>
      <c r="M58" s="14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s="22" customFormat="1" ht="166.5" customHeight="1">
      <c r="A59" s="21"/>
      <c r="B59" s="21"/>
      <c r="C59" s="21"/>
      <c r="D59" s="21"/>
      <c r="E59" s="21"/>
      <c r="F59" s="141"/>
      <c r="G59" s="141"/>
      <c r="H59" s="141"/>
      <c r="I59" s="141"/>
      <c r="J59" s="141"/>
      <c r="K59" s="141"/>
      <c r="L59" s="141"/>
      <c r="M59" s="14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sheetData>
  <protectedRanges>
    <protectedRange sqref="D50:F50" name="Actividad 13_4"/>
    <protectedRange sqref="D41:G42" name="Actividad 11_4"/>
    <protectedRange sqref="B38:M38" name="Actividad 10_4"/>
    <protectedRange sqref="B22:E22 H22:M22" name="Actividad 2_4"/>
    <protectedRange sqref="B25:C27" name="Actividad 4_4"/>
    <protectedRange sqref="B31:I31 K31:M31" name="Actividad 6_4"/>
    <protectedRange sqref="K32 B32:J34 L32:M34" name="actividad 7_4"/>
    <protectedRange sqref="L30:M30 B30:I30 B29:M29" name="Actividad 5_4"/>
    <protectedRange sqref="B23:M23" name="Actividad 3_4"/>
    <protectedRange sqref="B14:C21 F22:G22 F25 D17:J21 K19:K20 L17:M20" name="Actividad 1_4"/>
    <protectedRange sqref="I53:L54" name="Actividad 16_2_1"/>
    <protectedRange sqref="K52:L52" name="Actividad 15_2_1"/>
    <protectedRange sqref="K50:L50" name="Actividad 13_2_1"/>
    <protectedRange sqref="I41:M41 I42:L42" name="Actividad 11_2_1"/>
    <protectedRange sqref="H25:L27 J30:J31" name="Actividad 4_2_1"/>
    <protectedRange sqref="W26 I14:L14 I16:L16 H15:I15 K15:L15" name="Actividad 1_2_1"/>
    <protectedRange sqref="K51:L51" name="Actividad 14_2_1"/>
    <protectedRange sqref="K56:M59" name="Actividad 17_2_1"/>
    <protectedRange sqref="N55:O55" name="Actividad 16_3_1"/>
    <protectedRange sqref="N54:O54" name="Actividad 15_3_1"/>
    <protectedRange sqref="N51:O51" name="Actividad 13_3_1"/>
    <protectedRange sqref="N42:O46" name="Actividad 11_3_1"/>
    <protectedRange sqref="N40" name="Actividad 10_3_1"/>
    <protectedRange sqref="N37" name="Actividad 8_3_1"/>
    <protectedRange sqref="N24" name="Actividad 2_3_1"/>
    <protectedRange sqref="M25:M27 N26:N29" name="Actividad 4_3_1"/>
    <protectedRange sqref="N33" name="Actividad 6_3_1"/>
    <protectedRange sqref="N30:N36" name="actividad 7_3_1"/>
    <protectedRange sqref="N30:N32" name="Actividad 5_3_1"/>
    <protectedRange sqref="N25" name="Actividad 3_3_1"/>
    <protectedRange sqref="M15:M16 N17:N23" name="Actividad 1_3_1"/>
    <protectedRange sqref="N39" name="Actividad 9_3_1"/>
    <protectedRange sqref="N47:O49" name="Actividad 12_3_1"/>
    <protectedRange sqref="N53:O53" name="Actividad 14_3_1"/>
    <protectedRange sqref="N57:O59" name="Actividad 17_3_1"/>
    <protectedRange sqref="L8 H2:H8 J2:J8 I2:I7" name="logo_2"/>
    <protectedRange sqref="A10:N10" name="nombre institucion_2"/>
    <protectedRange sqref="M40 M42 M43 M50:M53" name="Actividad 1_3_1_1"/>
  </protectedRanges>
  <autoFilter ref="A12:M55"/>
  <mergeCells count="63">
    <mergeCell ref="M43:M47"/>
    <mergeCell ref="B32:B33"/>
    <mergeCell ref="C39:C40"/>
    <mergeCell ref="K43:K47"/>
    <mergeCell ref="K17:K18"/>
    <mergeCell ref="M20:M21"/>
    <mergeCell ref="M29:M30"/>
    <mergeCell ref="L43:L47"/>
    <mergeCell ref="K29:K30"/>
    <mergeCell ref="K32:K33"/>
    <mergeCell ref="K34:K35"/>
    <mergeCell ref="H20:H23"/>
    <mergeCell ref="I29:I33"/>
    <mergeCell ref="C20:C23"/>
    <mergeCell ref="K20:K21"/>
    <mergeCell ref="L20:L21"/>
    <mergeCell ref="M34:M35"/>
    <mergeCell ref="H55:K55"/>
    <mergeCell ref="D20:D23"/>
    <mergeCell ref="A49:M49"/>
    <mergeCell ref="A39:A40"/>
    <mergeCell ref="A43:A47"/>
    <mergeCell ref="H34:H38"/>
    <mergeCell ref="I34:I38"/>
    <mergeCell ref="A34:A38"/>
    <mergeCell ref="C34:C38"/>
    <mergeCell ref="D34:D38"/>
    <mergeCell ref="A20:A23"/>
    <mergeCell ref="A29:A33"/>
    <mergeCell ref="E35:E36"/>
    <mergeCell ref="C43:C47"/>
    <mergeCell ref="D43:D47"/>
    <mergeCell ref="A28:M28"/>
    <mergeCell ref="L8:M8"/>
    <mergeCell ref="L9:M9"/>
    <mergeCell ref="A2:M2"/>
    <mergeCell ref="A3:M3"/>
    <mergeCell ref="A4:M4"/>
    <mergeCell ref="A5:M5"/>
    <mergeCell ref="A8:D8"/>
    <mergeCell ref="A7:M7"/>
    <mergeCell ref="K11:M11"/>
    <mergeCell ref="E9:H9"/>
    <mergeCell ref="A13:M13"/>
    <mergeCell ref="A9:D9"/>
    <mergeCell ref="I17:I19"/>
    <mergeCell ref="M17:M18"/>
    <mergeCell ref="A1:P1"/>
    <mergeCell ref="E32:E33"/>
    <mergeCell ref="A10:N10"/>
    <mergeCell ref="A17:A19"/>
    <mergeCell ref="I8:K8"/>
    <mergeCell ref="E8:H8"/>
    <mergeCell ref="H11:J11"/>
    <mergeCell ref="A11:G11"/>
    <mergeCell ref="I9:K9"/>
    <mergeCell ref="C17:C19"/>
    <mergeCell ref="D17:D19"/>
    <mergeCell ref="C29:C33"/>
    <mergeCell ref="D29:D33"/>
    <mergeCell ref="A24:M24"/>
    <mergeCell ref="O7:R7"/>
    <mergeCell ref="Q12:R12"/>
  </mergeCells>
  <conditionalFormatting sqref="K27:L27">
    <cfRule type="expression" dxfId="23" priority="110" stopIfTrue="1">
      <formula>K27="NC"</formula>
    </cfRule>
    <cfRule type="expression" dxfId="22" priority="111" stopIfTrue="1">
      <formula>K27="PE"</formula>
    </cfRule>
    <cfRule type="expression" dxfId="21" priority="112" stopIfTrue="1">
      <formula>K27="PA"</formula>
    </cfRule>
    <cfRule type="expression" dxfId="20" priority="113" stopIfTrue="1">
      <formula>K27="C"</formula>
    </cfRule>
  </conditionalFormatting>
  <conditionalFormatting sqref="K14:L14">
    <cfRule type="expression" dxfId="19" priority="82" stopIfTrue="1">
      <formula>K14:K22="NC"</formula>
    </cfRule>
    <cfRule type="expression" dxfId="18" priority="83" stopIfTrue="1">
      <formula>K14:K22="PE"</formula>
    </cfRule>
    <cfRule type="expression" dxfId="17" priority="84" stopIfTrue="1">
      <formula>K14:K22="PA"</formula>
    </cfRule>
    <cfRule type="expression" dxfId="16" priority="85" stopIfTrue="1">
      <formula>K14:K22="C"</formula>
    </cfRule>
  </conditionalFormatting>
  <conditionalFormatting sqref="K25:L25">
    <cfRule type="expression" dxfId="15" priority="78" stopIfTrue="1">
      <formula>K25="NC"</formula>
    </cfRule>
    <cfRule type="expression" dxfId="14" priority="79" stopIfTrue="1">
      <formula>K25="PE"</formula>
    </cfRule>
    <cfRule type="expression" dxfId="13" priority="80" stopIfTrue="1">
      <formula>K25="PA"</formula>
    </cfRule>
    <cfRule type="expression" dxfId="12" priority="81" stopIfTrue="1">
      <formula>K25="C"</formula>
    </cfRule>
  </conditionalFormatting>
  <conditionalFormatting sqref="K26:L26">
    <cfRule type="expression" dxfId="11" priority="70" stopIfTrue="1">
      <formula>K26="NC"</formula>
    </cfRule>
    <cfRule type="expression" dxfId="10" priority="71" stopIfTrue="1">
      <formula>K26="PE"</formula>
    </cfRule>
    <cfRule type="expression" dxfId="9" priority="72" stopIfTrue="1">
      <formula>K26="PA"</formula>
    </cfRule>
    <cfRule type="expression" dxfId="8" priority="73" stopIfTrue="1">
      <formula>K26="C"</formula>
    </cfRule>
  </conditionalFormatting>
  <conditionalFormatting sqref="H1 H6">
    <cfRule type="containsText" dxfId="7" priority="6" operator="containsText" text="Sin empezar">
      <formula>NOT(ISERROR(SEARCH("Sin empezar",H1)))</formula>
    </cfRule>
    <cfRule type="containsText" dxfId="6" priority="7" stopIfTrue="1" operator="containsText" text="En progreso">
      <formula>NOT(ISERROR(SEARCH("En progreso",H1)))</formula>
    </cfRule>
    <cfRule type="containsText" dxfId="5" priority="8" stopIfTrue="1" operator="containsText" text="Completado">
      <formula>NOT(ISERROR(SEARCH("Completado",H1)))</formula>
    </cfRule>
    <cfRule type="iconSet" priority="9">
      <iconSet iconSet="3Symbols2">
        <cfvo type="percent" val="0"/>
        <cfvo type="percent" val="33"/>
        <cfvo type="percent" val="67"/>
      </iconSet>
    </cfRule>
  </conditionalFormatting>
  <conditionalFormatting sqref="K25:K27 K50:K54 K22:K23 K19:K20 K14:K16 K29 K31:K32 K48 K36:K43 K34">
    <cfRule type="containsText" dxfId="4" priority="5" operator="containsText" text="Cumplido">
      <formula>NOT(ISERROR(SEARCH("Cumplido",K14)))</formula>
    </cfRule>
  </conditionalFormatting>
  <conditionalFormatting sqref="K25:K27 K50:K54 K22:K23 K19:K20 K14:K16 K29 K31:K32 K48 K36:K43 K34">
    <cfRule type="containsText" dxfId="3" priority="1" operator="containsText" text="N/A">
      <formula>NOT(ISERROR(SEARCH("N/A",K14)))</formula>
    </cfRule>
    <cfRule type="containsText" dxfId="2" priority="2" operator="containsText" text="No Cumplido">
      <formula>NOT(ISERROR(SEARCH("No Cumplido",K14)))</formula>
    </cfRule>
    <cfRule type="containsText" dxfId="1" priority="3" operator="containsText" text="Pendiente">
      <formula>NOT(ISERROR(SEARCH("Pendiente",K14)))</formula>
    </cfRule>
    <cfRule type="containsText" dxfId="0" priority="4" operator="containsText" text="Parcial">
      <formula>NOT(ISERROR(SEARCH("Parcial",K14)))</formula>
    </cfRule>
  </conditionalFormatting>
  <dataValidations count="40">
    <dataValidation type="custom" allowBlank="1" showInputMessage="1" showErrorMessage="1" error="Estos datos no deben modificarse." sqref="C54 C52">
      <formula1>C52</formula1>
    </dataValidation>
    <dataValidation type="custom" allowBlank="1" showInputMessage="1" showErrorMessage="1" error="Estos datos no deben ser modificados." sqref="C51">
      <formula1>C50</formula1>
    </dataValidation>
    <dataValidation type="custom" showInputMessage="1" showErrorMessage="1" error="Estos datos no deben modificarse." sqref="D50:D53">
      <formula1>D50</formula1>
    </dataValidation>
    <dataValidation type="custom" allowBlank="1" showInputMessage="1" showErrorMessage="1" error="Esta información no puede modificarse._x000a_" sqref="B27 B34 C14 C34:C40 D29:D33 C43:D47">
      <formula1>B14</formula1>
    </dataValidation>
    <dataValidation type="custom" showInputMessage="1" showErrorMessage="1" error="Esta información no puede modificarse._x000a_" sqref="D14:D23">
      <formula1>SUM(D14:D22)</formula1>
    </dataValidation>
    <dataValidation type="custom" allowBlank="1" showInputMessage="1" showErrorMessage="1" sqref="B14:B23">
      <formula1>SUM(B14:B23)</formula1>
    </dataValidation>
    <dataValidation type="custom" allowBlank="1" showInputMessage="1" showErrorMessage="1" error="Esta información no puede modificarse._x000a_" sqref="B25 C25:C27">
      <formula1>SUM(B25:B27)</formula1>
    </dataValidation>
    <dataValidation type="custom" allowBlank="1" showInputMessage="1" showErrorMessage="1" error="Esta información no puede modificarse._x000a_" sqref="B26 C41:C42">
      <formula1>SUM(B26:B27)</formula1>
    </dataValidation>
    <dataValidation type="custom" allowBlank="1" showInputMessage="1" showErrorMessage="1" error="Esta información no puede modificarse._x000a_" sqref="B29:B33 B50:B54">
      <formula1>SUM(B29:B33)</formula1>
    </dataValidation>
    <dataValidation type="custom" allowBlank="1" showInputMessage="1" showErrorMessage="1" error="Esta información no puede modificarse._x000a_" sqref="B35:B48">
      <formula1>SUM(B34:B48)</formula1>
    </dataValidation>
    <dataValidation type="custom" allowBlank="1" showInputMessage="1" showErrorMessage="1" error="Esta información no puede modificarse._x000a_" sqref="C15:C16 C20:C23">
      <formula1>SUM(C15:C23)</formula1>
    </dataValidation>
    <dataValidation type="custom" allowBlank="1" showInputMessage="1" showErrorMessage="1" sqref="C17:C19">
      <formula1>C17</formula1>
    </dataValidation>
    <dataValidation type="whole" showInputMessage="1" showErrorMessage="1" sqref="E14 E23 E40:E42">
      <formula1>3</formula1>
      <formula2>3</formula2>
    </dataValidation>
    <dataValidation type="whole" allowBlank="1" showInputMessage="1" showErrorMessage="1" sqref="E17">
      <formula1>3</formula1>
      <formula2>3</formula2>
    </dataValidation>
    <dataValidation type="whole" showInputMessage="1" showErrorMessage="1" sqref="E18 E31 E46 E52">
      <formula1>1</formula1>
      <formula2>1</formula2>
    </dataValidation>
    <dataValidation type="whole" showInputMessage="1" showErrorMessage="1" sqref="E20">
      <formula1>10</formula1>
      <formula2>10</formula2>
    </dataValidation>
    <dataValidation type="whole" allowBlank="1" showInputMessage="1" showErrorMessage="1" sqref="E21 E26">
      <formula1>5</formula1>
      <formula2>5</formula2>
    </dataValidation>
    <dataValidation type="custom" showInputMessage="1" showErrorMessage="1" error="Esta información no puede modificarse._x000a_" sqref="D25:D27">
      <formula1>SUM(D25:D27)</formula1>
    </dataValidation>
    <dataValidation type="custom" allowBlank="1" showInputMessage="1" showErrorMessage="1" error="Esta información no puede modificarse._x000a_" sqref="C29:C33">
      <formula1>SUM(C29:C48)</formula1>
    </dataValidation>
    <dataValidation type="custom" allowBlank="1" showInputMessage="1" showErrorMessage="1" error="Esta información no puede modificarse._x000a_" sqref="C48 C50 C53 D54">
      <formula1>SUM(B42,B44,B47,C48)</formula1>
    </dataValidation>
    <dataValidation type="custom" showInputMessage="1" showErrorMessage="1" error="Esta información no puede modificarse._x000a_" sqref="D34:D38">
      <formula1>D34</formula1>
    </dataValidation>
    <dataValidation type="custom" allowBlank="1" showInputMessage="1" showErrorMessage="1" error="Esta información no puede modificarse._x000a_" sqref="D48 D39:D42">
      <formula1>SUM(D42,D41,D40,D39,D48)</formula1>
    </dataValidation>
    <dataValidation type="whole" showInputMessage="1" showErrorMessage="1" sqref="E51">
      <formula1>6</formula1>
      <formula2>6</formula2>
    </dataValidation>
    <dataValidation type="decimal" operator="equal" allowBlank="1" showInputMessage="1" showErrorMessage="1" sqref="L19 L17">
      <formula1>0.25</formula1>
    </dataValidation>
    <dataValidation type="whole" operator="lessThanOrEqual" allowBlank="1" showInputMessage="1" showErrorMessage="1" sqref="L27 L54">
      <formula1>2</formula1>
    </dataValidation>
    <dataValidation type="whole" operator="lessThanOrEqual" allowBlank="1" showInputMessage="1" showErrorMessage="1" sqref="L41:L42 L14">
      <formula1>3</formula1>
    </dataValidation>
    <dataValidation type="whole" operator="lessThanOrEqual" allowBlank="1" showInputMessage="1" showErrorMessage="1" sqref="L50 L39:L40">
      <formula1>4</formula1>
    </dataValidation>
    <dataValidation type="whole" operator="lessThanOrEqual" allowBlank="1" showInputMessage="1" showErrorMessage="1" sqref="L26 L48">
      <formula1>5</formula1>
    </dataValidation>
    <dataValidation type="whole" operator="equal" allowBlank="1" showInputMessage="1" showErrorMessage="1" sqref="L51 L20:L21">
      <formula1>3</formula1>
    </dataValidation>
    <dataValidation type="whole" operator="lessThanOrEqual" allowBlank="1" showInputMessage="1" showErrorMessage="1" sqref="L15:L16 L43:L47 L29:L33">
      <formula1>7</formula1>
    </dataValidation>
    <dataValidation type="whole" operator="lessThanOrEqual" allowBlank="1" showInputMessage="1" showErrorMessage="1" sqref="L34:L38">
      <formula1>8</formula1>
    </dataValidation>
    <dataValidation type="whole" operator="lessThanOrEqual" allowBlank="1" showInputMessage="1" showErrorMessage="1" sqref="L25 L22:L23">
      <formula1>10</formula1>
    </dataValidation>
    <dataValidation type="list" allowBlank="1" showInputMessage="1" showErrorMessage="1" sqref="N39:N40 N24:N37">
      <formula1>#REF!</formula1>
    </dataValidation>
    <dataValidation type="decimal" showInputMessage="1" showErrorMessage="1" sqref="E19 E22 E27 E30 E44:E45 E47 E53:E54">
      <formula1>2</formula1>
      <formula2>2</formula2>
    </dataValidation>
    <dataValidation type="decimal" showInputMessage="1" showErrorMessage="1" sqref="E50 E32:E33 E35:E39">
      <formula1>4</formula1>
      <formula2>4</formula2>
    </dataValidation>
    <dataValidation type="whole" showInputMessage="1" showErrorMessage="1" sqref="E48">
      <formula1>5</formula1>
      <formula2>5</formula2>
    </dataValidation>
    <dataValidation type="decimal" showInputMessage="1" showErrorMessage="1" sqref="E15:E16 E29 E43">
      <formula1>7</formula1>
      <formula2>7</formula2>
    </dataValidation>
    <dataValidation type="decimal" allowBlank="1" showInputMessage="1" showErrorMessage="1" sqref="E25 E34">
      <formula1>8</formula1>
      <formula2>8</formula2>
    </dataValidation>
    <dataValidation type="decimal" operator="equal" allowBlank="1" showInputMessage="1" showErrorMessage="1" sqref="L52 L18">
      <formula1>0.5</formula1>
    </dataValidation>
    <dataValidation type="whole" operator="equal" allowBlank="1" showInputMessage="1" showErrorMessage="1" sqref="L53">
      <formula1>1</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50"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K50:K54 K25:K27 K19:K20 K22:K23 K36:K43 K29 K31:K32 K48 K34 K14:K16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 sqref="B1:K15"/>
    </sheetView>
  </sheetViews>
  <sheetFormatPr baseColWidth="10" defaultRowHeight="15"/>
  <cols>
    <col min="1" max="1" width="11.42578125" customWidth="1"/>
    <col min="5" max="5" width="12.85546875" customWidth="1"/>
    <col min="7" max="7" width="12.42578125" customWidth="1"/>
    <col min="8" max="8" width="13.42578125" customWidth="1"/>
    <col min="10" max="10" width="11.140625" customWidth="1"/>
    <col min="11" max="11" width="16.42578125" customWidth="1"/>
  </cols>
  <sheetData>
    <row r="1" spans="1:12">
      <c r="A1" s="218"/>
    </row>
    <row r="2" spans="1:12" ht="21">
      <c r="A2" s="219"/>
      <c r="B2" s="339" t="s">
        <v>128</v>
      </c>
      <c r="C2" s="339"/>
      <c r="D2" s="339"/>
      <c r="E2" s="339"/>
      <c r="F2" s="339"/>
      <c r="G2" s="339"/>
      <c r="H2" s="339"/>
      <c r="I2" s="339"/>
      <c r="J2" s="339"/>
      <c r="K2" s="339"/>
      <c r="L2" s="218"/>
    </row>
    <row r="3" spans="1:12" ht="15.75" thickBot="1">
      <c r="A3" s="219"/>
      <c r="B3" s="219"/>
      <c r="C3" s="219"/>
      <c r="D3" s="219"/>
      <c r="E3" s="218"/>
      <c r="F3" s="218"/>
      <c r="G3" s="218"/>
      <c r="H3" s="218"/>
      <c r="I3" s="218"/>
      <c r="J3" s="218"/>
      <c r="K3" s="218"/>
      <c r="L3" s="218"/>
    </row>
    <row r="4" spans="1:12">
      <c r="A4" s="219"/>
      <c r="B4" s="340" t="s">
        <v>129</v>
      </c>
      <c r="C4" s="342" t="s">
        <v>130</v>
      </c>
      <c r="D4" s="343"/>
      <c r="E4" s="344" t="s">
        <v>131</v>
      </c>
      <c r="F4" s="344"/>
      <c r="G4" s="344"/>
      <c r="H4" s="344"/>
      <c r="I4" s="344"/>
      <c r="J4" s="364"/>
      <c r="K4" s="345" t="s">
        <v>146</v>
      </c>
      <c r="L4" s="218"/>
    </row>
    <row r="5" spans="1:12" ht="26.25" thickBot="1">
      <c r="A5" s="219"/>
      <c r="B5" s="341"/>
      <c r="C5" s="347" t="s">
        <v>132</v>
      </c>
      <c r="D5" s="348"/>
      <c r="E5" s="172" t="s">
        <v>133</v>
      </c>
      <c r="F5" s="173" t="s">
        <v>134</v>
      </c>
      <c r="G5" s="174" t="s">
        <v>135</v>
      </c>
      <c r="H5" s="175" t="s">
        <v>136</v>
      </c>
      <c r="I5" s="181" t="s">
        <v>112</v>
      </c>
      <c r="J5" s="365"/>
      <c r="K5" s="346"/>
      <c r="L5" s="218"/>
    </row>
    <row r="6" spans="1:12">
      <c r="A6" s="219"/>
      <c r="B6" s="220">
        <v>1</v>
      </c>
      <c r="C6" s="350" t="s">
        <v>137</v>
      </c>
      <c r="D6" s="351"/>
      <c r="E6" s="176">
        <f>COUNTIF('Evaluación PT 2018'!K14:K23,"Cumplido ")</f>
        <v>2</v>
      </c>
      <c r="F6" s="177">
        <v>3</v>
      </c>
      <c r="G6" s="177">
        <f>COUNTIF('Evaluación PT 2018'!K14:K23,"Pendiente")</f>
        <v>1</v>
      </c>
      <c r="H6" s="178">
        <f>COUNTIF('Evaluación PT 2018'!K14:K23,"No cumplido")</f>
        <v>3</v>
      </c>
      <c r="I6" s="178">
        <f>COUNTIF('Evaluación PT 2018'!K14:K23,"N/A")</f>
        <v>0</v>
      </c>
      <c r="J6" s="365"/>
      <c r="K6" s="355">
        <f>'Evaluación PT 2018'!L55</f>
        <v>30</v>
      </c>
      <c r="L6" s="218"/>
    </row>
    <row r="7" spans="1:12">
      <c r="A7" s="219"/>
      <c r="B7" s="221">
        <v>2</v>
      </c>
      <c r="C7" s="352" t="s">
        <v>138</v>
      </c>
      <c r="D7" s="353"/>
      <c r="E7" s="176">
        <f>COUNTIF('Evaluación PT 2018'!K25:K27,"Cumplido ")</f>
        <v>1</v>
      </c>
      <c r="F7" s="177">
        <f>COUNTIF('Evaluación PT 2018'!K25:K27,"Parcial")</f>
        <v>1</v>
      </c>
      <c r="G7" s="177">
        <f>COUNTIF('Evaluación PT 2018'!K25:K27,"Pendiente")</f>
        <v>0</v>
      </c>
      <c r="H7" s="179">
        <f>COUNTIF('Evaluación PT 2018'!K25:K27,"No cumplido")</f>
        <v>1</v>
      </c>
      <c r="I7" s="179">
        <f>COUNTIF('Evaluación PT 2018'!K25:K27,"N/A")</f>
        <v>0</v>
      </c>
      <c r="J7" s="365"/>
      <c r="K7" s="356"/>
      <c r="L7" s="218"/>
    </row>
    <row r="8" spans="1:12" ht="15" customHeight="1">
      <c r="A8" s="219"/>
      <c r="B8" s="221">
        <v>3</v>
      </c>
      <c r="C8" s="352" t="s">
        <v>139</v>
      </c>
      <c r="D8" s="353"/>
      <c r="E8" s="176">
        <f>COUNTIF('Evaluación PT 2018'!K29:K48,"Cumplido ")</f>
        <v>2</v>
      </c>
      <c r="F8" s="177">
        <f>COUNTIF('Evaluación PT 2018'!K29:K48,"Parcial")</f>
        <v>0</v>
      </c>
      <c r="G8" s="177">
        <f>COUNTIF('Evaluación PT 2018'!K29:K48,"Pendiente")</f>
        <v>2</v>
      </c>
      <c r="H8" s="179">
        <f>COUNTIF('Evaluación PT 2018'!K29:K48,"No cumplido")</f>
        <v>8</v>
      </c>
      <c r="I8" s="179">
        <f>COUNTIF('Evaluación PT 2018'!K29:K48,"N/A")</f>
        <v>1</v>
      </c>
      <c r="J8" s="365"/>
      <c r="K8" s="357" t="s">
        <v>144</v>
      </c>
      <c r="L8" s="218"/>
    </row>
    <row r="9" spans="1:12" ht="18" customHeight="1">
      <c r="A9" s="219"/>
      <c r="B9" s="221">
        <v>4</v>
      </c>
      <c r="C9" s="352" t="s">
        <v>140</v>
      </c>
      <c r="D9" s="353"/>
      <c r="E9" s="176">
        <f>COUNTIF('Evaluación PT 2018'!K50:K54,"Cumplido ")</f>
        <v>0</v>
      </c>
      <c r="F9" s="177">
        <f>COUNTIF('Evaluación PT 2018'!K50:K54,"Parcial")</f>
        <v>1</v>
      </c>
      <c r="G9" s="177">
        <f>COUNTIF('Evaluación PT 2018'!K50:K54,"Pendiente")</f>
        <v>1</v>
      </c>
      <c r="H9" s="179">
        <f>COUNTIF('Evaluación PT 2018'!K50:K54,"No cumplido")</f>
        <v>3</v>
      </c>
      <c r="I9" s="179">
        <f>COUNTIF('Evaluación PT 2018'!K50:K54,"N/A")</f>
        <v>0</v>
      </c>
      <c r="J9" s="365"/>
      <c r="K9" s="358"/>
      <c r="L9" s="218"/>
    </row>
    <row r="10" spans="1:12">
      <c r="A10" s="219"/>
      <c r="B10" s="354" t="s">
        <v>141</v>
      </c>
      <c r="C10" s="354"/>
      <c r="D10" s="354"/>
      <c r="E10" s="182">
        <f>SUM(E6:E9)</f>
        <v>5</v>
      </c>
      <c r="F10" s="182">
        <f>SUM(F6:F9)</f>
        <v>5</v>
      </c>
      <c r="G10" s="182">
        <f>SUM(G6:G9)</f>
        <v>4</v>
      </c>
      <c r="H10" s="182">
        <f>SUM(H6:H9)</f>
        <v>15</v>
      </c>
      <c r="I10" s="182">
        <f>SUM(I6:I9)</f>
        <v>1</v>
      </c>
      <c r="J10" s="180">
        <f>SUM(E10:I10)</f>
        <v>30</v>
      </c>
      <c r="K10" s="359"/>
      <c r="L10" s="218"/>
    </row>
    <row r="11" spans="1:12">
      <c r="A11" s="219"/>
      <c r="B11" s="354" t="s">
        <v>142</v>
      </c>
      <c r="C11" s="354"/>
      <c r="D11" s="354"/>
      <c r="E11" s="183">
        <f>+E10/J10</f>
        <v>0.16666666666666666</v>
      </c>
      <c r="F11" s="183">
        <f>+F10/J10</f>
        <v>0.16666666666666666</v>
      </c>
      <c r="G11" s="183">
        <f>+G10/J10</f>
        <v>0.13333333333333333</v>
      </c>
      <c r="H11" s="184">
        <f>+H10/J10</f>
        <v>0.5</v>
      </c>
      <c r="I11" s="184">
        <f>+I10/J10</f>
        <v>3.3333333333333333E-2</v>
      </c>
      <c r="J11" s="185">
        <f>SUM(E11:I11)</f>
        <v>1</v>
      </c>
      <c r="K11" s="355"/>
      <c r="L11" s="218"/>
    </row>
    <row r="12" spans="1:12" ht="15.75" thickBot="1">
      <c r="A12" s="219"/>
      <c r="B12" s="360" t="s">
        <v>145</v>
      </c>
      <c r="C12" s="360"/>
      <c r="D12" s="361"/>
      <c r="E12" s="362"/>
      <c r="F12" s="363"/>
      <c r="G12" s="363"/>
      <c r="H12" s="363"/>
      <c r="I12" s="363"/>
      <c r="J12" s="363"/>
      <c r="K12" s="186">
        <f>K6-K10</f>
        <v>30</v>
      </c>
      <c r="L12" s="218"/>
    </row>
    <row r="13" spans="1:12">
      <c r="A13" s="219"/>
      <c r="B13" s="349" t="s">
        <v>143</v>
      </c>
      <c r="C13" s="349"/>
      <c r="D13" s="349"/>
      <c r="E13" s="349"/>
      <c r="F13" s="349"/>
      <c r="G13" s="349"/>
      <c r="H13" s="349"/>
      <c r="I13" s="349"/>
      <c r="J13" s="349"/>
      <c r="K13" s="349"/>
      <c r="L13" s="218"/>
    </row>
    <row r="14" spans="1:12">
      <c r="A14" s="218"/>
      <c r="B14" s="218"/>
      <c r="C14" s="218"/>
      <c r="D14" s="218"/>
      <c r="E14" s="218"/>
      <c r="F14" s="218"/>
      <c r="G14" s="218"/>
      <c r="H14" s="218"/>
      <c r="I14" s="218"/>
      <c r="J14" s="218"/>
      <c r="K14" s="218"/>
      <c r="L14" s="218"/>
    </row>
    <row r="15" spans="1:12">
      <c r="A15" s="218"/>
      <c r="B15" s="218"/>
      <c r="C15" s="218"/>
      <c r="D15" s="218"/>
      <c r="E15" s="218"/>
      <c r="F15" s="218"/>
      <c r="G15" s="218"/>
      <c r="H15" s="218"/>
      <c r="I15" s="218"/>
      <c r="J15" s="218"/>
      <c r="K15" s="218"/>
      <c r="L15" s="218"/>
    </row>
  </sheetData>
  <mergeCells count="19">
    <mergeCell ref="B13:K13"/>
    <mergeCell ref="C6:D6"/>
    <mergeCell ref="C7:D7"/>
    <mergeCell ref="C8:D8"/>
    <mergeCell ref="C9:D9"/>
    <mergeCell ref="B10:D10"/>
    <mergeCell ref="B11:D11"/>
    <mergeCell ref="K6:K7"/>
    <mergeCell ref="K8:K9"/>
    <mergeCell ref="K10:K11"/>
    <mergeCell ref="B12:D12"/>
    <mergeCell ref="E12:J12"/>
    <mergeCell ref="J4:J9"/>
    <mergeCell ref="B2:K2"/>
    <mergeCell ref="B4:B5"/>
    <mergeCell ref="C4:D4"/>
    <mergeCell ref="E4:I4"/>
    <mergeCell ref="K4:K5"/>
    <mergeCell ref="C5:D5"/>
  </mergeCells>
  <pageMargins left="0.7" right="0.7" top="0.75" bottom="0.75" header="0.3" footer="0.3"/>
  <pageSetup paperSize="9" orientation="portrait" r:id="rId1"/>
  <ignoredErrors>
    <ignoredError sqref="E11:H1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A10" workbookViewId="0">
      <selection activeCell="E16" sqref="E16"/>
    </sheetView>
  </sheetViews>
  <sheetFormatPr baseColWidth="10" defaultRowHeight="15"/>
  <cols>
    <col min="2" max="2" width="0" hidden="1" customWidth="1"/>
  </cols>
  <sheetData>
    <row r="2" spans="2:2" ht="18.75">
      <c r="B2" s="82" t="s">
        <v>109</v>
      </c>
    </row>
    <row r="3" spans="2:2" ht="18.75">
      <c r="B3" s="82" t="s">
        <v>2</v>
      </c>
    </row>
    <row r="4" spans="2:2" ht="18.75">
      <c r="B4" s="82" t="s">
        <v>110</v>
      </c>
    </row>
    <row r="5" spans="2:2" ht="18.75">
      <c r="B5" s="82" t="s">
        <v>111</v>
      </c>
    </row>
    <row r="6" spans="2:2" ht="18.75">
      <c r="B6" s="8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2018</vt:lpstr>
      <vt:lpstr>Resumen de resultados</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Nancy Mercedes</cp:lastModifiedBy>
  <cp:lastPrinted>2018-02-28T17:38:19Z</cp:lastPrinted>
  <dcterms:created xsi:type="dcterms:W3CDTF">2014-10-03T18:34:35Z</dcterms:created>
  <dcterms:modified xsi:type="dcterms:W3CDTF">2018-10-18T12:36:58Z</dcterms:modified>
</cp:coreProperties>
</file>